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480" windowHeight="11640"/>
  </bookViews>
  <sheets>
    <sheet name="Calculator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D18" i="1" l="1"/>
  <c r="D4" i="2" l="1"/>
  <c r="C4" i="2"/>
  <c r="B11" i="2"/>
  <c r="B9" i="2"/>
  <c r="E4" i="2" l="1"/>
  <c r="E3" i="2"/>
  <c r="D3" i="2"/>
  <c r="F4" i="2"/>
  <c r="F3" i="2"/>
  <c r="C3" i="2"/>
  <c r="G3" i="2" s="1"/>
  <c r="I3" i="2" s="1"/>
  <c r="G4" i="2" l="1"/>
  <c r="I4" i="2" s="1"/>
  <c r="I7" i="2" s="1"/>
  <c r="D11" i="2" l="1"/>
  <c r="D13" i="2" s="1"/>
  <c r="D9" i="2"/>
  <c r="D14" i="2" s="1"/>
  <c r="C22" i="1" s="1"/>
</calcChain>
</file>

<file path=xl/sharedStrings.xml><?xml version="1.0" encoding="utf-8"?>
<sst xmlns="http://schemas.openxmlformats.org/spreadsheetml/2006/main" count="26" uniqueCount="26">
  <si>
    <t>CITY OF BATTLE CREEK</t>
  </si>
  <si>
    <t>POLICE &amp; FIRE PENSION</t>
  </si>
  <si>
    <t>Final Average Compension:</t>
  </si>
  <si>
    <t># of Years (complete):</t>
  </si>
  <si>
    <t>Police</t>
  </si>
  <si>
    <t>Department:</t>
  </si>
  <si>
    <t>Fire</t>
  </si>
  <si>
    <t>put an 'x' on the appropriate line</t>
  </si>
  <si>
    <t># of months (complete):</t>
  </si>
  <si>
    <t># of days:</t>
  </si>
  <si>
    <t>FIRE:</t>
  </si>
  <si>
    <t>ALL</t>
  </si>
  <si>
    <t>final</t>
  </si>
  <si>
    <t>police</t>
  </si>
  <si>
    <t>fire</t>
  </si>
  <si>
    <t>Years of service in years, months and days (fill in below)</t>
  </si>
  <si>
    <t>This Pension Benefit Calculator allows you to obtain a retirement allowance</t>
  </si>
  <si>
    <t>estimate based on user input.  Do not rely on the estimate as a final determination</t>
  </si>
  <si>
    <t>ESTIMATED PENSION BENEFIT CALCULATOR</t>
  </si>
  <si>
    <t xml:space="preserve">of your retirement benefit.  Your use of the Calculator had no binding effect on </t>
  </si>
  <si>
    <t>The City of Battle Creek Police &amp; Fire Pension or the City of Battle Creek.  It is</t>
  </si>
  <si>
    <t>for informational purposes only.</t>
  </si>
  <si>
    <t>Estimated Straight Life (Regular) Annual Benefit:</t>
  </si>
  <si>
    <t>Calculate average of pensionable wages - i.e. 5 year average, 3 year average       (go to https://esuite.battlecreekmi.gov               to access your own payroll information)</t>
  </si>
  <si>
    <t>Current Annual Base Wage:</t>
  </si>
  <si>
    <t>(annual = hourly rate x 2080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</si>
</sst>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"/>
    <numFmt numFmtId="165" formatCode="0.0000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44" fontId="0" fillId="2" borderId="1" xfId="1" applyNumberFormat="1" applyFont="1" applyFill="1" applyBorder="1" applyProtection="1">
      <protection locked="0"/>
    </xf>
    <xf numFmtId="0" fontId="0" fillId="0" borderId="0" xfId="0" applyProtection="1"/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0" fillId="0" borderId="0" xfId="0" applyAlignment="1" applyProtection="1">
      <alignment horizontal="right"/>
    </xf>
    <xf numFmtId="0" fontId="2" fillId="0" borderId="0" xfId="0" applyFont="1" applyProtection="1"/>
    <xf numFmtId="166" fontId="4" fillId="0" borderId="3" xfId="0" applyNumberFormat="1" applyFont="1" applyBorder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5" fillId="0" borderId="0" xfId="0" applyFont="1"/>
    <xf numFmtId="0" fontId="6" fillId="0" borderId="0" xfId="0" applyFont="1"/>
    <xf numFmtId="0" fontId="6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="130" zoomScaleNormal="130" workbookViewId="0">
      <selection activeCell="C11" sqref="C11"/>
    </sheetView>
  </sheetViews>
  <sheetFormatPr defaultRowHeight="15" x14ac:dyDescent="0.25"/>
  <cols>
    <col min="1" max="1" width="30.42578125" customWidth="1"/>
    <col min="2" max="2" width="13.140625" customWidth="1"/>
    <col min="3" max="3" width="15.7109375" customWidth="1"/>
    <col min="4" max="4" width="29.28515625" customWidth="1"/>
    <col min="5" max="5" width="11.85546875" customWidth="1"/>
  </cols>
  <sheetData>
    <row r="1" spans="1:5" x14ac:dyDescent="0.25">
      <c r="A1" s="6" t="s">
        <v>0</v>
      </c>
      <c r="B1" s="6"/>
      <c r="C1" s="6"/>
    </row>
    <row r="2" spans="1:5" x14ac:dyDescent="0.25">
      <c r="A2" s="6" t="s">
        <v>1</v>
      </c>
      <c r="B2" s="6"/>
      <c r="C2" s="6"/>
    </row>
    <row r="3" spans="1:5" x14ac:dyDescent="0.25">
      <c r="A3" s="6"/>
      <c r="B3" s="6"/>
      <c r="C3" s="6"/>
    </row>
    <row r="4" spans="1:5" x14ac:dyDescent="0.25">
      <c r="A4" s="6" t="s">
        <v>18</v>
      </c>
      <c r="B4" s="6"/>
      <c r="C4" s="6"/>
    </row>
    <row r="5" spans="1:5" x14ac:dyDescent="0.25">
      <c r="A5" s="6"/>
      <c r="B5" s="6"/>
      <c r="C5" s="6"/>
    </row>
    <row r="6" spans="1:5" x14ac:dyDescent="0.25">
      <c r="A6" s="6"/>
      <c r="B6" s="9" t="s">
        <v>24</v>
      </c>
      <c r="C6" s="5">
        <v>0</v>
      </c>
      <c r="D6" s="18" t="s">
        <v>25</v>
      </c>
    </row>
    <row r="7" spans="1:5" x14ac:dyDescent="0.25">
      <c r="A7" s="6"/>
      <c r="B7" s="6"/>
      <c r="C7" s="6"/>
    </row>
    <row r="8" spans="1:5" ht="72.75" x14ac:dyDescent="0.25">
      <c r="A8" s="6"/>
      <c r="B8" s="9" t="s">
        <v>2</v>
      </c>
      <c r="C8" s="8">
        <v>0</v>
      </c>
      <c r="D8" s="19" t="s">
        <v>23</v>
      </c>
    </row>
    <row r="9" spans="1:5" x14ac:dyDescent="0.25">
      <c r="A9" s="6"/>
      <c r="B9" s="6"/>
      <c r="C9" s="6"/>
    </row>
    <row r="10" spans="1:5" x14ac:dyDescent="0.25">
      <c r="A10" s="6" t="s">
        <v>15</v>
      </c>
      <c r="B10" s="6"/>
      <c r="C10" s="6"/>
    </row>
    <row r="11" spans="1:5" x14ac:dyDescent="0.25">
      <c r="A11" s="6"/>
      <c r="B11" s="9" t="s">
        <v>3</v>
      </c>
      <c r="C11" s="7"/>
    </row>
    <row r="12" spans="1:5" x14ac:dyDescent="0.25">
      <c r="A12" s="6"/>
      <c r="B12" s="9" t="s">
        <v>8</v>
      </c>
      <c r="C12" s="7"/>
    </row>
    <row r="13" spans="1:5" x14ac:dyDescent="0.25">
      <c r="A13" s="6"/>
      <c r="B13" s="9" t="s">
        <v>9</v>
      </c>
      <c r="C13" s="7"/>
    </row>
    <row r="14" spans="1:5" x14ac:dyDescent="0.25">
      <c r="A14" s="6"/>
      <c r="B14" s="6"/>
      <c r="C14" s="6"/>
      <c r="D14" s="6"/>
      <c r="E14" s="6"/>
    </row>
    <row r="15" spans="1:5" x14ac:dyDescent="0.25">
      <c r="A15" s="6"/>
      <c r="B15" s="6"/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9" t="s">
        <v>5</v>
      </c>
      <c r="B17" s="6" t="s">
        <v>7</v>
      </c>
      <c r="C17" s="6"/>
      <c r="D17" s="6"/>
      <c r="E17" s="6"/>
    </row>
    <row r="18" spans="1:5" ht="26.25" customHeight="1" x14ac:dyDescent="0.25">
      <c r="A18" s="6"/>
      <c r="B18" s="12"/>
      <c r="C18" s="6" t="s">
        <v>4</v>
      </c>
      <c r="D18" s="20" t="str">
        <f>IF(B18=B19,"Check ONE LINE only - either Police OR Fire"," ")</f>
        <v>Check ONE LINE only - either Police OR Fire</v>
      </c>
      <c r="E18" s="17"/>
    </row>
    <row r="19" spans="1:5" ht="25.5" customHeight="1" x14ac:dyDescent="0.25">
      <c r="A19" s="6"/>
      <c r="B19" s="13"/>
      <c r="C19" s="6" t="s">
        <v>6</v>
      </c>
      <c r="D19" s="20"/>
      <c r="E19" s="6"/>
    </row>
    <row r="20" spans="1:5" x14ac:dyDescent="0.25">
      <c r="A20" s="6"/>
      <c r="B20" s="6"/>
      <c r="C20" s="6"/>
      <c r="D20" s="6"/>
      <c r="E20" s="6"/>
    </row>
    <row r="21" spans="1:5" ht="15.75" thickBot="1" x14ac:dyDescent="0.3">
      <c r="A21" s="6"/>
      <c r="B21" s="6"/>
      <c r="C21" s="6"/>
      <c r="D21" s="6"/>
      <c r="E21" s="6"/>
    </row>
    <row r="22" spans="1:5" ht="16.5" thickBot="1" x14ac:dyDescent="0.3">
      <c r="A22" s="10" t="s">
        <v>22</v>
      </c>
      <c r="B22" s="6"/>
      <c r="C22" s="11">
        <f>IF(B18="x",Sheet2!D13,Sheet2!D14)</f>
        <v>0</v>
      </c>
      <c r="D22" s="6"/>
      <c r="E22" s="6"/>
    </row>
    <row r="23" spans="1:5" x14ac:dyDescent="0.25">
      <c r="C23" s="6"/>
    </row>
    <row r="24" spans="1:5" x14ac:dyDescent="0.25">
      <c r="A24" s="14" t="s">
        <v>16</v>
      </c>
      <c r="B24" s="15"/>
      <c r="C24" s="16"/>
      <c r="D24" s="15"/>
    </row>
    <row r="25" spans="1:5" x14ac:dyDescent="0.25">
      <c r="A25" s="14" t="s">
        <v>17</v>
      </c>
      <c r="B25" s="15"/>
      <c r="C25" s="15"/>
      <c r="D25" s="15"/>
    </row>
    <row r="26" spans="1:5" x14ac:dyDescent="0.25">
      <c r="A26" s="14" t="s">
        <v>19</v>
      </c>
      <c r="B26" s="15"/>
      <c r="C26" s="15"/>
      <c r="D26" s="15"/>
    </row>
    <row r="27" spans="1:5" x14ac:dyDescent="0.25">
      <c r="A27" s="14" t="s">
        <v>20</v>
      </c>
      <c r="B27" s="15"/>
      <c r="C27" s="15"/>
      <c r="D27" s="15"/>
    </row>
    <row r="28" spans="1:5" x14ac:dyDescent="0.25">
      <c r="A28" s="14" t="s">
        <v>21</v>
      </c>
      <c r="B28" s="15"/>
      <c r="C28" s="15"/>
      <c r="D28" s="15"/>
    </row>
  </sheetData>
  <sheetProtection password="D064" sheet="1" objects="1" scenarios="1"/>
  <mergeCells count="1">
    <mergeCell ref="D18:D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4"/>
  <sheetViews>
    <sheetView workbookViewId="0">
      <selection activeCell="B11" sqref="B11"/>
    </sheetView>
  </sheetViews>
  <sheetFormatPr defaultRowHeight="15" x14ac:dyDescent="0.25"/>
  <cols>
    <col min="9" max="9" width="11.5703125" bestFit="1" customWidth="1"/>
  </cols>
  <sheetData>
    <row r="3" spans="1:9" x14ac:dyDescent="0.25">
      <c r="A3">
        <v>0.03</v>
      </c>
      <c r="C3">
        <f>IF(Calculator!C11&gt;25,25,Calculator!C11)</f>
        <v>0</v>
      </c>
      <c r="D3">
        <f>IF(Calculator!C11&lt;25,Calculator!C12,0)</f>
        <v>0</v>
      </c>
      <c r="E3" s="3">
        <f>IF(Calculator!C11&lt;24,Calculator!C13,0)</f>
        <v>0</v>
      </c>
      <c r="F3" s="2">
        <f>ROUND((+E3/30),4)</f>
        <v>0</v>
      </c>
      <c r="G3" s="4">
        <f>ROUND((+C3+(D3/12)+(F3/12)),4)</f>
        <v>0</v>
      </c>
      <c r="I3" s="1">
        <f>ROUND((A3*G3*Calculator!C8),0)</f>
        <v>0</v>
      </c>
    </row>
    <row r="4" spans="1:9" x14ac:dyDescent="0.25">
      <c r="A4">
        <v>0.01</v>
      </c>
      <c r="C4">
        <f>IF(Calculator!C11&gt;24,(Calculator!C11-25),0)</f>
        <v>0</v>
      </c>
      <c r="D4">
        <f>IF(Calculator!C11&gt;24,Calculator!C12,0)</f>
        <v>0</v>
      </c>
      <c r="E4" s="3">
        <f>IF(Calculator!C11&gt;24,Calculator!C13,0)</f>
        <v>0</v>
      </c>
      <c r="F4" s="2">
        <f>ROUND((+E4/30),4)</f>
        <v>0</v>
      </c>
      <c r="G4">
        <f>ROUND((+C4+(D4/12)+(F4/12)),4)</f>
        <v>0</v>
      </c>
      <c r="I4" s="1">
        <f>ROUND((A4*G4*Calculator!C8),0)</f>
        <v>0</v>
      </c>
    </row>
    <row r="5" spans="1:9" x14ac:dyDescent="0.25">
      <c r="I5" s="1"/>
    </row>
    <row r="6" spans="1:9" x14ac:dyDescent="0.25">
      <c r="I6" s="1"/>
    </row>
    <row r="7" spans="1:9" x14ac:dyDescent="0.25">
      <c r="I7" s="1">
        <f>SUM(I3:I6)</f>
        <v>0</v>
      </c>
    </row>
    <row r="9" spans="1:9" x14ac:dyDescent="0.25">
      <c r="A9" t="s">
        <v>10</v>
      </c>
      <c r="B9">
        <f>IF(Calculator!B19="x",Calculator!C6,0)</f>
        <v>0</v>
      </c>
      <c r="D9">
        <f>IF(I7&gt;B9,B9,I7)</f>
        <v>0</v>
      </c>
    </row>
    <row r="11" spans="1:9" x14ac:dyDescent="0.25">
      <c r="A11" t="s">
        <v>11</v>
      </c>
      <c r="B11">
        <f>+Calculator!C8*0.8</f>
        <v>0</v>
      </c>
      <c r="D11">
        <f>IF(I7&gt;B11,B11,I7)</f>
        <v>0</v>
      </c>
    </row>
    <row r="13" spans="1:9" x14ac:dyDescent="0.25">
      <c r="A13" t="s">
        <v>12</v>
      </c>
      <c r="B13" t="s">
        <v>13</v>
      </c>
      <c r="D13">
        <f>+D11</f>
        <v>0</v>
      </c>
    </row>
    <row r="14" spans="1:9" x14ac:dyDescent="0.25">
      <c r="B14" t="s">
        <v>14</v>
      </c>
      <c r="D14">
        <f>IF(D9&lt;D11,D9,D11)</f>
        <v>0</v>
      </c>
    </row>
  </sheetData>
  <sheetProtection password="D064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Sheet2</vt:lpstr>
    </vt:vector>
  </TitlesOfParts>
  <Company>City of Battle Creek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 M. Bradstreet</dc:creator>
  <cp:lastModifiedBy>Gail M. Bradstreet</cp:lastModifiedBy>
  <dcterms:created xsi:type="dcterms:W3CDTF">2013-09-16T12:03:15Z</dcterms:created>
  <dcterms:modified xsi:type="dcterms:W3CDTF">2013-10-29T16:19:12Z</dcterms:modified>
</cp:coreProperties>
</file>