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edearing\Desktop\"/>
    </mc:Choice>
  </mc:AlternateContent>
  <bookViews>
    <workbookView xWindow="0" yWindow="0" windowWidth="26220" windowHeight="11760" tabRatio="816"/>
  </bookViews>
  <sheets>
    <sheet name="Summary" sheetId="1" r:id="rId1"/>
    <sheet name="PBB Results" sheetId="2" r:id="rId2"/>
    <sheet name="Town Hall Themes" sheetId="3" r:id="rId3"/>
    <sheet name="ARPA Guidelines" sheetId="4" r:id="rId4"/>
    <sheet name="Complexity_Urgency" sheetId="5" r:id="rId5"/>
    <sheet name="Community submissions" sheetId="6" r:id="rId6"/>
    <sheet name="Scoring Notes" sheetId="7" r:id="rId7"/>
  </sheets>
  <calcPr calcId="162913"/>
  <customWorkbookViews>
    <customWorkbookView name="Ted E. Dearing - Personal View" guid="{2BEB5C49-967F-44C2-A0E8-A1F65084CB57}" mergeInterval="0" personalView="1" xWindow="143" yWindow="95" windowWidth="1750" windowHeight="1046" tabRatio="816"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12" i="2" l="1"/>
  <c r="AG12" i="2"/>
  <c r="AH12" i="2"/>
  <c r="AI12" i="2"/>
  <c r="AH5" i="1" s="1"/>
  <c r="AF20" i="2"/>
  <c r="AG20" i="2"/>
  <c r="AH20" i="2"/>
  <c r="AI20" i="2"/>
  <c r="AH6" i="1" s="1"/>
  <c r="AF28" i="2"/>
  <c r="AG28" i="2"/>
  <c r="AH28" i="2"/>
  <c r="AI28" i="2"/>
  <c r="AH7" i="1" s="1"/>
  <c r="AF36" i="2"/>
  <c r="AG36" i="2"/>
  <c r="AH36" i="2"/>
  <c r="AH44" i="2" s="1"/>
  <c r="AI36" i="2"/>
  <c r="AH8" i="1" s="1"/>
  <c r="AF42" i="2"/>
  <c r="AG42" i="2"/>
  <c r="AH42" i="2"/>
  <c r="AI42" i="2"/>
  <c r="AF44" i="2"/>
  <c r="AG44" i="2"/>
  <c r="AI44" i="2"/>
  <c r="AG16" i="3"/>
  <c r="AH16" i="3"/>
  <c r="AI16" i="3"/>
  <c r="U5" i="1"/>
  <c r="V5" i="1"/>
  <c r="W5" i="1"/>
  <c r="X5" i="1"/>
  <c r="Y5" i="1"/>
  <c r="Z5" i="1"/>
  <c r="AA5" i="1"/>
  <c r="AB5" i="1"/>
  <c r="AC5" i="1"/>
  <c r="AD5" i="1"/>
  <c r="AE5" i="1"/>
  <c r="AF5" i="1"/>
  <c r="AG5" i="1"/>
  <c r="U6" i="1"/>
  <c r="V6" i="1"/>
  <c r="W6" i="1"/>
  <c r="X6" i="1"/>
  <c r="Y6" i="1"/>
  <c r="Z6" i="1"/>
  <c r="AA6" i="1"/>
  <c r="AB6" i="1"/>
  <c r="AC6" i="1"/>
  <c r="AD6" i="1"/>
  <c r="AE6" i="1"/>
  <c r="AF6" i="1"/>
  <c r="AG6" i="1"/>
  <c r="U7" i="1"/>
  <c r="V7" i="1"/>
  <c r="W7" i="1"/>
  <c r="X7" i="1"/>
  <c r="Y7" i="1"/>
  <c r="Z7" i="1"/>
  <c r="AA7" i="1"/>
  <c r="AB7" i="1"/>
  <c r="AC7" i="1"/>
  <c r="AD7" i="1"/>
  <c r="AE7" i="1"/>
  <c r="AF7" i="1"/>
  <c r="AG7" i="1"/>
  <c r="U8" i="1"/>
  <c r="V8" i="1"/>
  <c r="W8" i="1"/>
  <c r="X8" i="1"/>
  <c r="Y8" i="1"/>
  <c r="Z8" i="1"/>
  <c r="AA8" i="1"/>
  <c r="AB8" i="1"/>
  <c r="AC8" i="1"/>
  <c r="AD8" i="1"/>
  <c r="AE8" i="1"/>
  <c r="AF8" i="1"/>
  <c r="U9" i="1"/>
  <c r="V9" i="1"/>
  <c r="W9" i="1"/>
  <c r="X9" i="1"/>
  <c r="Y9" i="1"/>
  <c r="Z9" i="1"/>
  <c r="AA9" i="1"/>
  <c r="AB9" i="1"/>
  <c r="AC9" i="1"/>
  <c r="AD9" i="1"/>
  <c r="AE9" i="1"/>
  <c r="AF9" i="1"/>
  <c r="AH9" i="1"/>
  <c r="T9" i="1"/>
  <c r="T8" i="1"/>
  <c r="T7" i="1"/>
  <c r="T6" i="1"/>
  <c r="T5" i="1"/>
  <c r="E5" i="1"/>
  <c r="F5" i="1"/>
  <c r="G5" i="1"/>
  <c r="H5" i="1"/>
  <c r="I5" i="1"/>
  <c r="J5" i="1"/>
  <c r="K5" i="1"/>
  <c r="L5" i="1"/>
  <c r="M5" i="1"/>
  <c r="N5" i="1"/>
  <c r="O5" i="1"/>
  <c r="P5" i="1"/>
  <c r="Q5" i="1"/>
  <c r="R5" i="1"/>
  <c r="E6" i="1"/>
  <c r="F6" i="1"/>
  <c r="G6" i="1"/>
  <c r="H6" i="1"/>
  <c r="I6" i="1"/>
  <c r="J6" i="1"/>
  <c r="K6" i="1"/>
  <c r="L6" i="1"/>
  <c r="M6" i="1"/>
  <c r="N6" i="1"/>
  <c r="O6" i="1"/>
  <c r="P6" i="1"/>
  <c r="Q6" i="1"/>
  <c r="R6" i="1"/>
  <c r="E7" i="1"/>
  <c r="F7" i="1"/>
  <c r="G7" i="1"/>
  <c r="H7" i="1"/>
  <c r="I7" i="1"/>
  <c r="J7" i="1"/>
  <c r="K7" i="1"/>
  <c r="L7" i="1"/>
  <c r="M7" i="1"/>
  <c r="N7" i="1"/>
  <c r="O7" i="1"/>
  <c r="P7" i="1"/>
  <c r="Q7" i="1"/>
  <c r="R7" i="1"/>
  <c r="E8" i="1"/>
  <c r="F8" i="1"/>
  <c r="G8" i="1"/>
  <c r="H8" i="1"/>
  <c r="I8" i="1"/>
  <c r="J8" i="1"/>
  <c r="K8" i="1"/>
  <c r="L8" i="1"/>
  <c r="M8" i="1"/>
  <c r="N8" i="1"/>
  <c r="O8" i="1"/>
  <c r="P8" i="1"/>
  <c r="Q8" i="1"/>
  <c r="R8" i="1"/>
  <c r="E9" i="1"/>
  <c r="F9" i="1"/>
  <c r="G9" i="1"/>
  <c r="H9" i="1"/>
  <c r="I9" i="1"/>
  <c r="J9" i="1"/>
  <c r="K9" i="1"/>
  <c r="L9" i="1"/>
  <c r="M9" i="1"/>
  <c r="N9" i="1"/>
  <c r="O9" i="1"/>
  <c r="P9" i="1"/>
  <c r="Q9" i="1"/>
  <c r="R9" i="1"/>
  <c r="D9" i="1"/>
  <c r="D8" i="1"/>
  <c r="D7" i="1"/>
  <c r="D6" i="1"/>
  <c r="D5" i="1"/>
  <c r="AG11" i="1"/>
  <c r="AH11" i="1"/>
  <c r="AG14" i="1"/>
  <c r="AH14" i="1"/>
  <c r="AG17" i="1"/>
  <c r="AH17" i="1"/>
  <c r="AG18" i="1"/>
  <c r="AH18" i="1"/>
  <c r="AG19" i="1"/>
  <c r="AH19" i="1"/>
  <c r="AG20" i="1"/>
  <c r="AH20" i="1"/>
  <c r="AG21" i="1"/>
  <c r="AH21" i="1"/>
  <c r="AG22" i="1"/>
  <c r="AH22" i="1"/>
  <c r="AG25" i="1"/>
  <c r="AH25" i="1"/>
  <c r="AG26" i="1"/>
  <c r="AH26" i="1"/>
  <c r="AF11" i="1"/>
  <c r="AF14" i="1"/>
  <c r="AF17" i="1"/>
  <c r="AF18" i="1"/>
  <c r="AF19" i="1"/>
  <c r="AF20" i="1"/>
  <c r="AF21" i="1"/>
  <c r="AF22" i="1"/>
  <c r="AF25" i="1"/>
  <c r="AF26" i="1"/>
  <c r="AG9" i="1"/>
  <c r="AG8" i="1" l="1"/>
  <c r="AH27" i="1"/>
  <c r="AF27" i="1"/>
  <c r="AG27" i="1"/>
  <c r="H27" i="1"/>
  <c r="L27" i="1"/>
  <c r="P27" i="1"/>
  <c r="T27" i="1"/>
  <c r="X27" i="1"/>
  <c r="AB27" i="1"/>
  <c r="E27" i="1"/>
  <c r="I27" i="1"/>
  <c r="M27" i="1"/>
  <c r="Q27" i="1"/>
  <c r="S6" i="1"/>
  <c r="U27" i="1"/>
  <c r="Y27" i="1"/>
  <c r="F27" i="1"/>
  <c r="J27" i="1"/>
  <c r="N27" i="1"/>
  <c r="R27" i="1"/>
  <c r="S7" i="1"/>
  <c r="V27" i="1"/>
  <c r="Z27" i="1"/>
  <c r="S8" i="1"/>
  <c r="S9" i="1"/>
  <c r="E11" i="1"/>
  <c r="F11" i="1"/>
  <c r="G11" i="1"/>
  <c r="H11" i="1"/>
  <c r="I11" i="1"/>
  <c r="J11" i="1"/>
  <c r="K11" i="1"/>
  <c r="L11" i="1"/>
  <c r="M11" i="1"/>
  <c r="N11" i="1"/>
  <c r="O11" i="1"/>
  <c r="P11" i="1"/>
  <c r="Q11" i="1"/>
  <c r="R11" i="1"/>
  <c r="S11" i="1"/>
  <c r="T11" i="1"/>
  <c r="U11" i="1"/>
  <c r="V11" i="1"/>
  <c r="W11" i="1"/>
  <c r="X11" i="1"/>
  <c r="Y11" i="1"/>
  <c r="Z11" i="1"/>
  <c r="AA11" i="1"/>
  <c r="AB11" i="1"/>
  <c r="AC11" i="1"/>
  <c r="AD11" i="1"/>
  <c r="AE11" i="1"/>
  <c r="AE27" i="1" s="1"/>
  <c r="E14" i="1"/>
  <c r="F14" i="1"/>
  <c r="G14" i="1"/>
  <c r="H14" i="1"/>
  <c r="I14" i="1"/>
  <c r="J14" i="1"/>
  <c r="K14" i="1"/>
  <c r="L14" i="1"/>
  <c r="M14" i="1"/>
  <c r="N14" i="1"/>
  <c r="O14" i="1"/>
  <c r="P14" i="1"/>
  <c r="Q14" i="1"/>
  <c r="R14" i="1"/>
  <c r="T14" i="1"/>
  <c r="U14" i="1"/>
  <c r="V14" i="1"/>
  <c r="W14" i="1"/>
  <c r="X14" i="1"/>
  <c r="Y14" i="1"/>
  <c r="Z14" i="1"/>
  <c r="AA14" i="1"/>
  <c r="AB14" i="1"/>
  <c r="AC14" i="1"/>
  <c r="AD14" i="1"/>
  <c r="AE14" i="1"/>
  <c r="E17" i="1"/>
  <c r="F17" i="1"/>
  <c r="G17" i="1"/>
  <c r="H17" i="1"/>
  <c r="I17" i="1"/>
  <c r="J17" i="1"/>
  <c r="K17" i="1"/>
  <c r="L17" i="1"/>
  <c r="M17" i="1"/>
  <c r="N17" i="1"/>
  <c r="O17" i="1"/>
  <c r="P17" i="1"/>
  <c r="Q17" i="1"/>
  <c r="R17" i="1"/>
  <c r="S17" i="1"/>
  <c r="T17" i="1"/>
  <c r="U17" i="1"/>
  <c r="V17" i="1"/>
  <c r="W17" i="1"/>
  <c r="X17" i="1"/>
  <c r="Y17" i="1"/>
  <c r="Z17" i="1"/>
  <c r="AA17" i="1"/>
  <c r="AB17" i="1"/>
  <c r="AC17" i="1"/>
  <c r="AD17" i="1"/>
  <c r="AE17" i="1"/>
  <c r="E18" i="1"/>
  <c r="F18" i="1"/>
  <c r="G18" i="1"/>
  <c r="H18" i="1"/>
  <c r="I18" i="1"/>
  <c r="J18" i="1"/>
  <c r="K18" i="1"/>
  <c r="L18" i="1"/>
  <c r="M18" i="1"/>
  <c r="N18" i="1"/>
  <c r="O18" i="1"/>
  <c r="P18" i="1"/>
  <c r="Q18" i="1"/>
  <c r="R18" i="1"/>
  <c r="S18" i="1"/>
  <c r="T18" i="1"/>
  <c r="U18" i="1"/>
  <c r="V18" i="1"/>
  <c r="W18" i="1"/>
  <c r="X18" i="1"/>
  <c r="Y18" i="1"/>
  <c r="Z18" i="1"/>
  <c r="AA18" i="1"/>
  <c r="AB18" i="1"/>
  <c r="AC18" i="1"/>
  <c r="AD18" i="1"/>
  <c r="AE18" i="1"/>
  <c r="E19" i="1"/>
  <c r="F19" i="1"/>
  <c r="G19" i="1"/>
  <c r="H19" i="1"/>
  <c r="I19" i="1"/>
  <c r="J19" i="1"/>
  <c r="K19" i="1"/>
  <c r="L19" i="1"/>
  <c r="M19" i="1"/>
  <c r="N19" i="1"/>
  <c r="O19" i="1"/>
  <c r="P19" i="1"/>
  <c r="Q19" i="1"/>
  <c r="R19" i="1"/>
  <c r="S19" i="1"/>
  <c r="T19" i="1"/>
  <c r="U19" i="1"/>
  <c r="V19" i="1"/>
  <c r="W19" i="1"/>
  <c r="X19" i="1"/>
  <c r="Y19" i="1"/>
  <c r="Z19" i="1"/>
  <c r="AA19" i="1"/>
  <c r="AB19" i="1"/>
  <c r="AC19" i="1"/>
  <c r="AD19" i="1"/>
  <c r="AE19" i="1"/>
  <c r="E20" i="1"/>
  <c r="F20" i="1"/>
  <c r="G20" i="1"/>
  <c r="H20" i="1"/>
  <c r="I20" i="1"/>
  <c r="J20" i="1"/>
  <c r="K20" i="1"/>
  <c r="L20" i="1"/>
  <c r="M20" i="1"/>
  <c r="N20" i="1"/>
  <c r="O20" i="1"/>
  <c r="P20" i="1"/>
  <c r="Q20" i="1"/>
  <c r="R20" i="1"/>
  <c r="S20" i="1"/>
  <c r="T20" i="1"/>
  <c r="U20" i="1"/>
  <c r="V20" i="1"/>
  <c r="W20" i="1"/>
  <c r="X20" i="1"/>
  <c r="Y20" i="1"/>
  <c r="Z20" i="1"/>
  <c r="AA20" i="1"/>
  <c r="AB20" i="1"/>
  <c r="AC20" i="1"/>
  <c r="AD20" i="1"/>
  <c r="AE20" i="1"/>
  <c r="E21" i="1"/>
  <c r="F21" i="1"/>
  <c r="G21" i="1"/>
  <c r="H21" i="1"/>
  <c r="I21" i="1"/>
  <c r="J21" i="1"/>
  <c r="K21" i="1"/>
  <c r="L21" i="1"/>
  <c r="M21" i="1"/>
  <c r="N21" i="1"/>
  <c r="O21" i="1"/>
  <c r="P21" i="1"/>
  <c r="Q21" i="1"/>
  <c r="R21" i="1"/>
  <c r="S21" i="1"/>
  <c r="T21" i="1"/>
  <c r="U21" i="1"/>
  <c r="V21" i="1"/>
  <c r="W21" i="1"/>
  <c r="X21" i="1"/>
  <c r="Y21" i="1"/>
  <c r="Z21" i="1"/>
  <c r="AA21" i="1"/>
  <c r="AB21" i="1"/>
  <c r="AC21" i="1"/>
  <c r="AD21" i="1"/>
  <c r="AE21" i="1"/>
  <c r="E22" i="1"/>
  <c r="F22" i="1"/>
  <c r="G22" i="1"/>
  <c r="H22" i="1"/>
  <c r="I22" i="1"/>
  <c r="J22" i="1"/>
  <c r="K22" i="1"/>
  <c r="L22" i="1"/>
  <c r="M22" i="1"/>
  <c r="N22" i="1"/>
  <c r="O22" i="1"/>
  <c r="P22" i="1"/>
  <c r="Q22" i="1"/>
  <c r="R22" i="1"/>
  <c r="S22" i="1"/>
  <c r="T22" i="1"/>
  <c r="U22" i="1"/>
  <c r="V22" i="1"/>
  <c r="W22" i="1"/>
  <c r="X22" i="1"/>
  <c r="Y22" i="1"/>
  <c r="Z22" i="1"/>
  <c r="AA22" i="1"/>
  <c r="AB22" i="1"/>
  <c r="AC22" i="1"/>
  <c r="AD22" i="1"/>
  <c r="AE22" i="1"/>
  <c r="E25" i="1"/>
  <c r="F25" i="1"/>
  <c r="G25" i="1"/>
  <c r="H25" i="1"/>
  <c r="I25" i="1"/>
  <c r="J25" i="1"/>
  <c r="K25" i="1"/>
  <c r="L25" i="1"/>
  <c r="M25" i="1"/>
  <c r="N25" i="1"/>
  <c r="O25" i="1"/>
  <c r="P25" i="1"/>
  <c r="Q25" i="1"/>
  <c r="R25" i="1"/>
  <c r="S25" i="1"/>
  <c r="T25" i="1"/>
  <c r="U25" i="1"/>
  <c r="V25" i="1"/>
  <c r="W25" i="1"/>
  <c r="X25" i="1"/>
  <c r="Y25" i="1"/>
  <c r="Z25" i="1"/>
  <c r="AA25" i="1"/>
  <c r="AB25" i="1"/>
  <c r="AC25" i="1"/>
  <c r="AD25" i="1"/>
  <c r="AE25" i="1"/>
  <c r="E26" i="1"/>
  <c r="F26" i="1"/>
  <c r="G26" i="1"/>
  <c r="H26" i="1"/>
  <c r="I26" i="1"/>
  <c r="J26" i="1"/>
  <c r="K26" i="1"/>
  <c r="L26" i="1"/>
  <c r="M26" i="1"/>
  <c r="N26" i="1"/>
  <c r="O26" i="1"/>
  <c r="P26" i="1"/>
  <c r="Q26" i="1"/>
  <c r="R26" i="1"/>
  <c r="S26" i="1"/>
  <c r="T26" i="1"/>
  <c r="U26" i="1"/>
  <c r="V26" i="1"/>
  <c r="W26" i="1"/>
  <c r="X26" i="1"/>
  <c r="Y26" i="1"/>
  <c r="Z26" i="1"/>
  <c r="AA26" i="1"/>
  <c r="AB26" i="1"/>
  <c r="AC26" i="1"/>
  <c r="AD26" i="1"/>
  <c r="AE26" i="1"/>
  <c r="G27" i="1"/>
  <c r="K27" i="1"/>
  <c r="O27" i="1"/>
  <c r="W27" i="1"/>
  <c r="AA27" i="1"/>
  <c r="D26" i="1"/>
  <c r="D11" i="1"/>
  <c r="D14" i="1"/>
  <c r="D17" i="1"/>
  <c r="D18" i="1"/>
  <c r="D27" i="1" s="1"/>
  <c r="D19" i="1"/>
  <c r="D20" i="1"/>
  <c r="D21" i="1"/>
  <c r="D22" i="1"/>
  <c r="D25" i="1"/>
  <c r="AC27" i="1" l="1"/>
  <c r="AD27" i="1"/>
  <c r="Q16" i="3"/>
  <c r="Q12" i="2"/>
  <c r="Q44" i="2" s="1"/>
  <c r="Q20" i="2"/>
  <c r="Q28" i="2"/>
  <c r="Q36" i="2"/>
  <c r="Q42" i="2"/>
  <c r="E16" i="3" l="1"/>
  <c r="E42" i="2"/>
  <c r="E36" i="2"/>
  <c r="E28" i="2"/>
  <c r="E20" i="2"/>
  <c r="E12" i="2"/>
  <c r="C18" i="1"/>
  <c r="C19" i="1"/>
  <c r="C20" i="1"/>
  <c r="C21" i="1"/>
  <c r="C22" i="1"/>
  <c r="C17" i="1"/>
  <c r="C11" i="1"/>
  <c r="F16" i="3"/>
  <c r="G16" i="3"/>
  <c r="H16" i="3"/>
  <c r="I16" i="3"/>
  <c r="J16" i="3"/>
  <c r="K16" i="3"/>
  <c r="L16" i="3"/>
  <c r="M16" i="3"/>
  <c r="N16" i="3"/>
  <c r="O16" i="3"/>
  <c r="P16" i="3"/>
  <c r="R16" i="3"/>
  <c r="S16" i="3"/>
  <c r="T16" i="3"/>
  <c r="S14" i="1" s="1"/>
  <c r="U16" i="3"/>
  <c r="V16" i="3"/>
  <c r="W16" i="3"/>
  <c r="X16" i="3"/>
  <c r="Y16" i="3"/>
  <c r="Z16" i="3"/>
  <c r="AA16" i="3"/>
  <c r="AB16" i="3"/>
  <c r="AC16" i="3"/>
  <c r="AD16" i="3"/>
  <c r="AE16" i="3"/>
  <c r="AF16" i="3"/>
  <c r="D16" i="3"/>
  <c r="C14" i="1" s="1"/>
  <c r="E44" i="2" l="1"/>
  <c r="U42" i="2"/>
  <c r="U36" i="2"/>
  <c r="U28" i="2"/>
  <c r="U20" i="2"/>
  <c r="U12" i="2"/>
  <c r="U44" i="2" l="1"/>
  <c r="C26" i="1" l="1"/>
  <c r="C25" i="1"/>
  <c r="X44" i="2"/>
  <c r="AB44" i="2"/>
  <c r="F42" i="2"/>
  <c r="G42" i="2"/>
  <c r="H42" i="2"/>
  <c r="I42" i="2"/>
  <c r="J42" i="2"/>
  <c r="K42" i="2"/>
  <c r="L42" i="2"/>
  <c r="M42" i="2"/>
  <c r="N42" i="2"/>
  <c r="O42" i="2"/>
  <c r="P42" i="2"/>
  <c r="R42" i="2"/>
  <c r="S42" i="2"/>
  <c r="T42" i="2"/>
  <c r="V42" i="2"/>
  <c r="W42" i="2"/>
  <c r="X42" i="2"/>
  <c r="Y42" i="2"/>
  <c r="Z42" i="2"/>
  <c r="AA42" i="2"/>
  <c r="AB42" i="2"/>
  <c r="AC42" i="2"/>
  <c r="AD42" i="2"/>
  <c r="AE42" i="2"/>
  <c r="D42" i="2"/>
  <c r="C9" i="1" s="1"/>
  <c r="F36" i="2"/>
  <c r="G36" i="2"/>
  <c r="H36" i="2"/>
  <c r="I36" i="2"/>
  <c r="J36" i="2"/>
  <c r="K36" i="2"/>
  <c r="L36" i="2"/>
  <c r="M36" i="2"/>
  <c r="N36" i="2"/>
  <c r="O36" i="2"/>
  <c r="P36" i="2"/>
  <c r="R36" i="2"/>
  <c r="S36" i="2"/>
  <c r="T36" i="2"/>
  <c r="V36" i="2"/>
  <c r="W36" i="2"/>
  <c r="X36" i="2"/>
  <c r="Y36" i="2"/>
  <c r="Z36" i="2"/>
  <c r="AA36" i="2"/>
  <c r="AB36" i="2"/>
  <c r="AC36" i="2"/>
  <c r="AD36" i="2"/>
  <c r="AE36" i="2"/>
  <c r="D36" i="2"/>
  <c r="C8" i="1" s="1"/>
  <c r="F28" i="2"/>
  <c r="G28" i="2"/>
  <c r="H28" i="2"/>
  <c r="I28" i="2"/>
  <c r="J28" i="2"/>
  <c r="K28" i="2"/>
  <c r="L28" i="2"/>
  <c r="M28" i="2"/>
  <c r="N28" i="2"/>
  <c r="O28" i="2"/>
  <c r="P28" i="2"/>
  <c r="R28" i="2"/>
  <c r="S28" i="2"/>
  <c r="T28" i="2"/>
  <c r="V28" i="2"/>
  <c r="W28" i="2"/>
  <c r="X28" i="2"/>
  <c r="Y28" i="2"/>
  <c r="Z28" i="2"/>
  <c r="AA28" i="2"/>
  <c r="AB28" i="2"/>
  <c r="AC28" i="2"/>
  <c r="AD28" i="2"/>
  <c r="AE28" i="2"/>
  <c r="F20" i="2"/>
  <c r="G20" i="2"/>
  <c r="H20" i="2"/>
  <c r="I20" i="2"/>
  <c r="J20" i="2"/>
  <c r="K20" i="2"/>
  <c r="L20" i="2"/>
  <c r="M20" i="2"/>
  <c r="N20" i="2"/>
  <c r="O20" i="2"/>
  <c r="P20" i="2"/>
  <c r="R20" i="2"/>
  <c r="S20" i="2"/>
  <c r="T20" i="2"/>
  <c r="V20" i="2"/>
  <c r="W20" i="2"/>
  <c r="X20" i="2"/>
  <c r="Y20" i="2"/>
  <c r="Z20" i="2"/>
  <c r="AA20" i="2"/>
  <c r="AB20" i="2"/>
  <c r="AC20" i="2"/>
  <c r="AD20" i="2"/>
  <c r="AE20" i="2"/>
  <c r="D28" i="2"/>
  <c r="C7" i="1" s="1"/>
  <c r="D20" i="2"/>
  <c r="C6" i="1" s="1"/>
  <c r="F12" i="2"/>
  <c r="G12" i="2"/>
  <c r="H12" i="2"/>
  <c r="I12" i="2"/>
  <c r="J12" i="2"/>
  <c r="K12" i="2"/>
  <c r="L12" i="2"/>
  <c r="M12" i="2"/>
  <c r="M44" i="2" s="1"/>
  <c r="N12" i="2"/>
  <c r="O12" i="2"/>
  <c r="P12" i="2"/>
  <c r="R12" i="2"/>
  <c r="R44" i="2" s="1"/>
  <c r="S12" i="2"/>
  <c r="T12" i="2"/>
  <c r="S5" i="1" s="1"/>
  <c r="S27" i="1" s="1"/>
  <c r="V12" i="2"/>
  <c r="V44" i="2" s="1"/>
  <c r="W12" i="2"/>
  <c r="W44" i="2" s="1"/>
  <c r="X12" i="2"/>
  <c r="Y12" i="2"/>
  <c r="Y44" i="2" s="1"/>
  <c r="Z12" i="2"/>
  <c r="Z44" i="2" s="1"/>
  <c r="AA12" i="2"/>
  <c r="AA44" i="2" s="1"/>
  <c r="AB12" i="2"/>
  <c r="AC12" i="2"/>
  <c r="AC44" i="2" s="1"/>
  <c r="AD12" i="2"/>
  <c r="AD44" i="2" s="1"/>
  <c r="AE12" i="2"/>
  <c r="AE44" i="2" s="1"/>
  <c r="D12" i="2"/>
  <c r="C5" i="1" s="1"/>
  <c r="T44" i="2" l="1"/>
  <c r="I44" i="2"/>
  <c r="P44" i="2"/>
  <c r="L44" i="2"/>
  <c r="H44" i="2"/>
  <c r="O44" i="2"/>
  <c r="K44" i="2"/>
  <c r="G44" i="2"/>
  <c r="S44" i="2"/>
  <c r="N44" i="2"/>
  <c r="J44" i="2"/>
  <c r="F44" i="2"/>
  <c r="C27" i="1"/>
  <c r="D44" i="2"/>
</calcChain>
</file>

<file path=xl/sharedStrings.xml><?xml version="1.0" encoding="utf-8"?>
<sst xmlns="http://schemas.openxmlformats.org/spreadsheetml/2006/main" count="641" uniqueCount="332">
  <si>
    <t>Program/project name</t>
  </si>
  <si>
    <t>SHARE Center</t>
  </si>
  <si>
    <t>Robert Elchert</t>
  </si>
  <si>
    <t>Battle Creek Area Habitat for Humanity</t>
  </si>
  <si>
    <t>Robert Phillips</t>
  </si>
  <si>
    <t>Wheelchair ramps</t>
  </si>
  <si>
    <t>For many years Habitat has been building ramps for seniors or for the disabled throughout Calhoun County. We have a volunteer base who have a passion for helping people. Our primary programs include home ownership, home repair, and our wheelchair ramp program. For people who need a ramp, its often their first opportunity to get out of their house in quite some time. A ramp can provide access to health and healthcare, socialization, and freedom that they would not otherwise have</t>
  </si>
  <si>
    <t>Charitable Union</t>
  </si>
  <si>
    <t>Teresa Allen</t>
  </si>
  <si>
    <t>GAP Nutrition</t>
  </si>
  <si>
    <t xml:space="preserve">What A Do Theatre </t>
  </si>
  <si>
    <t>Teri Noaeill</t>
  </si>
  <si>
    <t xml:space="preserve">Bring Live Theatre to Battle Creek </t>
  </si>
  <si>
    <t xml:space="preserve">What A Do Theatre has been busy with inquiries of helping organizations with live theatre and entertainment at events, bringing live theatre downtown, programming in schools, and servicing all ages in the community with the opportunity to participate in theatre as well as watch live theatre. 
What A Do is in desperate need of assistance to recover from the pandemic to get theatre back on its feet. Mainly with operational expenses to help develop programming and provide services to those requesting. We currently serve all ages, but have been asked to partner with Harper Creek Schools, Battle Creek Public Schools (Fremont), Willard Library, Kool Center, Leila Arboretum, CareWell Services, and other venues. In addition to these partnerships, we provide youth workshops and programs, live adult programs, and continue to expand programming as our requests come in. Our growth and success will rely on the support of the city and community to help to make it possible to grow. </t>
  </si>
  <si>
    <t>Washington Heights United Methodist Church and Community</t>
  </si>
  <si>
    <t>Monique French</t>
  </si>
  <si>
    <t>Affordable Housing/Recover Our Neighborhood</t>
  </si>
  <si>
    <t xml:space="preserve">SOUTHWEST MICHIGAN COMMUNITY IMPACT ASSOCIATION </t>
  </si>
  <si>
    <t>Joe Hooper</t>
  </si>
  <si>
    <t>Affordable Housing Impact</t>
  </si>
  <si>
    <t xml:space="preserve">The project will provide the needed housing in the targeted area NPC2  seeking funding from federal, state and county along with city to impact the affordable housing needs.  We hope to create the self sustaining system that will increase and expand throughout the community impacting blight, housing and employment. The project will impact individuals and families, and will increase impact in the future. </t>
  </si>
  <si>
    <t>New Level Sports Ministries</t>
  </si>
  <si>
    <t>Pastor Chris McCoy</t>
  </si>
  <si>
    <t>New Level Sports</t>
  </si>
  <si>
    <t>The Youth Village provides jobs, early childhood care, education (summer and after school), youth sports leagues, affordable housing, etc.</t>
  </si>
  <si>
    <t>Kingdom Builders Worldwide</t>
  </si>
  <si>
    <t>Dr. Bishop Tino W. Smith</t>
  </si>
  <si>
    <t>RISE Corp</t>
  </si>
  <si>
    <t>Blvcksheep, FRDM City, and Penetrator Events in partnership with global consultancy Sound Diplomacy and workforce development accelerator gener8tor</t>
  </si>
  <si>
    <t>Vania Word</t>
  </si>
  <si>
    <t>The Battle Creek Cultural Council</t>
  </si>
  <si>
    <t>Workforce Development Institute</t>
  </si>
  <si>
    <t>Cheryl Sanford</t>
  </si>
  <si>
    <t>(Additional information in printed packet)
Investment in the program, developed in response to the need to create career opportunities in the building trades for underserved job seekers in Detroit. This received initial support from United Way of Southeast Michigan in 2014. WDI replicated the program in Kalamazoo and Battle Creek in 2019, and has received additional state funding.
The program targets residents from underserved communities who are economically disadvantaged, minority, female, veterans, or youths ages 18-24 to provide them with the skills they need to successfully compete for entry into Building Trades Apprenticeships, leaving to a construction industry career that can provide economic self-sufficiency.</t>
  </si>
  <si>
    <t>Neighborhoods Inc of Battle Creek</t>
  </si>
  <si>
    <t>Kristyn Denison</t>
  </si>
  <si>
    <t>Neighborhoods Inc Operating Support</t>
  </si>
  <si>
    <t xml:space="preserve">Neighborhoods Inc of Battle Creek is quickly becoming a high-performing nonprofit agency with capacity for single family housing development and neighborhood revitalization.  NIBC is in the process of new leadership, direction and is positioning themselves to be a strong community development financial institution in Battle Creek.  This three year funding would help implement a service framework to address many housing needs in our community. It is expected many low-income families who are struggling with housing will benefit from this funding.  </t>
  </si>
  <si>
    <t>Haven of Rest Ministries</t>
  </si>
  <si>
    <t>Daniel Jones</t>
  </si>
  <si>
    <t>Voces</t>
  </si>
  <si>
    <t>Jose Luis Orozco, Jr.</t>
  </si>
  <si>
    <t>Voces building</t>
  </si>
  <si>
    <t xml:space="preserve">Voces would like to request funding support for a building.  Voces has proven themselves to be an integral component of the Greater Battle Creek Community.  Voces is focused in supporting the LatinX community that historically has contributed largely to the betterment of the community.  The partnership between the City of Battle Creek and Voces has been longstanding and continues to be built upon. Voces is beyond grateful to the City of Battle Creek for providing the organization a space to rent.  
Due to the recent year the need of a building has been highlighted.  Voces wanted to host food drives, clothing drives, Covid testing sites, Covid vaccinations, AmeriCorps representatives, etc.… However, due to not having enough space Voces had to get creative to meet the communities needs, and in some instances had to turn down opportunities due to limited space.  With this opportunity before us it is timely and appropriate to make such a request.  
By funding this project directly, the City of Battle Creek is taking a stance that the LatinX community is valued and appreciated in the City of Battle Creek.  So much so that “we are willing to provide a house to the fellow LatinX community”.  Thank for the opportunity to present this ask and more details can be provided upon request.  Thank you/Gracias!
</t>
  </si>
  <si>
    <t>Calhoun County Homeless Coalition/SHARE Center??</t>
  </si>
  <si>
    <t>1. Convert the Hometown Inn into emergency housing for families. The owner is amendable!
2. Direct payment of overdue utility bills. No application - payments based on neighborhood demographics. And if you live outside those designated neighborhoods, you can request payment via an application.
3. Install 3-5 electronic news boards around the city. Scrolling list of community meetings, services, covid info, public service announcements. Covid exposed the weakness of our current system (FB, newspaper, radio, water bills) to publicize important events.
4. Direct financial support for small and medium businesses. Maybe waive fees for utility hook-up; code compliance, construction or other permits.
5. Support for quality childcare. Either direct support of the business or per child subsidy.
6. Support for immigrant residents, who tend to occupy high risk/mandatory (essential worker) jobs. Interpretation, small biz (food, clothing), support for Burma Center.</t>
  </si>
  <si>
    <t>Sharon G. Yaskulski</t>
  </si>
  <si>
    <t>Anything the fire, police, and EMT/ambulance and such services should get whatever they request.</t>
  </si>
  <si>
    <t>Burma Center</t>
  </si>
  <si>
    <t>Tha Par</t>
  </si>
  <si>
    <t xml:space="preserve">HVAC Replacement </t>
  </si>
  <si>
    <t xml:space="preserve">The Burma Center is a nonprofit organization that provides a wide variety of services to Burmese residents who live and work in Battle Creek and Springfield. Our services range from resource navigation, K-12 supplemental education support, health and wellness programs, interpretation services and much more. The COVID-19 pandemic has significantly interrupted our business income while increasing the demand of our services. For example, due to government shutdown and COVID-19 safety protocol our interpretation revenue decreased by 62% in 2020 and we are still not up to full operation. We lost income from event cancelation as well. Despite the decrease in business services, the Burma Center was and continues to be instrumental in responding to the impact of COVID-19. The organization produced over 34 educational videos for the Burmese community about the pandemic and hosted 5 COVID-19 vaccine clinics, which led to the vaccination of over 450 individuals. The organization worked with public health and city government to provide translation and timely and accurate communication to the Burmese community about COVID-19 rules and regulations. 
The Burma Center wants to continue playing a proactive role in mitigating the spread of the COVID-19 virus by improving the quality of air in the building. Equally important, the Burma Center does not have a reliable heat source. This is a great concern for us because our building provides a home to many other organizations: two independent childcare centers, an alternative high school, a program for adults with disabilities, early childhood services, services for veterans, and more. Together with the Burma Center, these organizations serve over 300 people every day. On weekends our building is used for meetings, retreats, town halls, weddings, and parties. The sustainability of the building is critical for not just the Burma Center and its tenants, but for everyone in the community who has a relationship with someone being served here. For this reason, the Burma Center requests the city to allocate $300,000 of the ARPA fund toward a new HVAC system for our building. The total cost of the HVAC system is $815,236.10. In addition to the HVAC system, Burma Center is working on addressing other critical infrastructure update. For that reason, we are working with City of Springfield government, stakeholders, funders, employers, and community members to run a successful 2.5 million capital campaign. HVAC cost is included in the 2.5 million campaign goal. 
</t>
  </si>
  <si>
    <t>South Michigan Food Bank</t>
  </si>
  <si>
    <t>Summer Sunnock</t>
  </si>
  <si>
    <t>Community Food Education Center</t>
  </si>
  <si>
    <t xml:space="preserve">South Michigan Food Bank seeks to fund a vibrant food and nutrition community center in Battle Creek for our community to enjoy. The South Michigan Food Bank purchased a building adjacent to our current property, in the Fort Custer Industrial Park, with the vision of turning this into a state of the art community center focused on bringing food to life. 
Since the COVID-19 pandemic, many community members are spending more time at home, and as a result, preparing more foods at home. Foods distributed through South Michigan Food Bank since the pandemic are up 60%, indicating a sharp increase in food insecurity in our community. Over the pandemic, we have distributed more food than ever before, including 145% more fruits and vegetables. We know there is more work to be done for the recovery from COVID and South Michigan Food Bank is committed to equipping our community with the resources needed to be food secure. Beyond those using resources from South Michigan Food Bank, many other community members are also on limited food budgets, where the need to stretch budgets and improve food resource management skills to make nutritious and inexpensive foods is key. As we are looking at the recovery from COVID in our community, we see a need to empower families and individuals to have the skills to prepare nutritious foods while extending their budgets. 
Plans are drafted for this facility with Phase 1 renovations costing an anticipated $1.5 million. The building will include a versatile indoor teaching space which can be modified for use with school groups, families, and adult groups. This will include a space for live cooking demonstrations as well as work areas for hands-on cooking classes. We plan to have a hoop house and indoor vertical farming to connect with the soil and the root of where food comes from. This facility will offer programs to serve a wide variety of groups in our community for years to come, including youth, seniors, those with medical nutrition concerns, and reaching community members across cultures who are traditionally underserved. </t>
  </si>
  <si>
    <t>Food Purchase</t>
  </si>
  <si>
    <t>In 2021, South Michigan Food Bank anticipates distributing 14.5 million pounds of food via 335 partner agencies throughout our 8 counties, keeping pace with the increased need resulting from the pandemic. When COVID-19 hit, we knew that we needed to keep feeding our communities, as these programs give our clients access to free, nutritious options, ensuring everyone in South Michigan has the nutrition they need to succeed. 
Throughout 2020, we saw an influx of resources for food purchase; however, during 2021, with a persistent need in the community, supply chain shortages, rising food costs, and a decline in in-kind donations from corporate and government donors, we have been purchasing 50% more of the food we are distributing than we were last year, totaling an additional $1 million in purchases. We are requesting funds for food purchase for programs across our counties so that our neighbors in need can supplement their meals, not make sacrifices.</t>
  </si>
  <si>
    <t>Daneil Johnston</t>
  </si>
  <si>
    <t>Supported employment/expanded advocacy</t>
  </si>
  <si>
    <t>Supported employment and expanded advocacy for individuals with intellectual and developmental disabilities to gain employment and be a part of the community.</t>
  </si>
  <si>
    <t>Mike Wyszynski</t>
  </si>
  <si>
    <t>The Way to Happiness</t>
  </si>
  <si>
    <t>Arc of Calhoun County</t>
  </si>
  <si>
    <t>Washington Heights United Methodist Church</t>
  </si>
  <si>
    <t xml:space="preserve">An investment of $250,000 from City of Battle Creek to the United Way of the Battle Creek and Kalamazoo Region would be utilized to support households in Battle Creek that are living below the ALICE (Asset Limited, Income Constrained and Employed)  threshold, who’ve experienced negative economic impact due to the COVID-19 pandemic, with a focus on ensuring a safety net of basic needs supports, including food, shelter, clothing and basic necessities, and other barrier removal supports. </t>
  </si>
  <si>
    <t>Munn X Slaby</t>
  </si>
  <si>
    <t>Jacqueline Slaby</t>
  </si>
  <si>
    <t>Public Communications Agency</t>
  </si>
  <si>
    <t>According to an October 2021 survey by the Statista Research Department, 67% of small business owners experienced a moderate to large negative effect on their business due to COVID-19. During this time, businesses expect a 66% increase in social media content creation, yet 42% of businesses lack the bandwidth to adapt to shifting marketing priorities and create content (Impact Networking). As such, in order for organizations to succeed in today’s ever-evolving digital landscape, strategic communications and brand management are non-negotiable.
Furthermore, minority business owners and entrepreneurs, in particular, have historically lacked access to the resources needed to implement integrated marketing solutions, including limited access to outside capital from banks and limited proximity to accredited investors. As a result, minority business owners are forced to rely on scrappy marketing solutions and operate with a limited marketing budget. Thus, limiting their potential and deferring their shot at the American dream.
To alleviate the negative economic impact of COVID-19, we propose the establishment of a centralized communications agency to oversee nonprofit and small business communications/outreach efforts in Battle Creek, Michigan. This solution will eradicate silos in communication efforts that make it difficult for nonprofit leaders and business owners that have been impacted by COVID-19 to access valuable resources, via the implementation of two interrelated assets, including a: 
(1) Centralized Agency: Charged with coordinating communications/outreach efforts and providing nonprofits and small businesses with an account manager for 1:1 strategy and implementation support. This 1:1 strategy and implementation support will help identify barriers in communication between local organizations, as well as, within the organization itself, to ensure nonprofits are using best practices when developing plans to promote programming and resources in the community. 
Small businesses will benefit from this support by receiving 1:1 consultation on best practices to engage their audiences and leverage marketing tools for further insights to inform their business decisions. This support helps alleviate expenses that nonprofits and small businesses may have traditionally budgeted for, but can no longer afford due to necessary cuts and revenue loss as a consequence of COVID-19.
These services would include: virtual event planning/strategy, email marketing, social media strategy, website development, print design (brochures, flyers, signage, etc.), content development, and customer service/user experience consulting.
(2) City-wide Communications Plan: Informed by those most impacted and built to serve as a repeatable, city-wide framework for all nonprofits and small businesses affected by COVID-19. We would coordinate community meetings and focus groups on behalf of the City to identify gaps in outreach &amp; communications, and barriers to accessing resources. These insights gathered from the community will also be used in the development of a best practice manual that makes recommendations towards closing those gaps and eliminating barriers.
Through this initiative, Munn X Slaby, will uniquely use marketing to be facilitators of equity and justice by making marketing affordable &amp; accessible, and more importantly, by equipping nonprofits &amp; small businesses with the tools to (1) amplify and measure their impact, (2) define and target their ideal audience, (3) limit wasted time and money on low impact solutions, (4) build confidence using social media and digital solutions to facilitate action, and lastly (5) engage their audience authentically.
By centralizing communications, we believe this will aid in rebuilding our economy by streamlining, optimizing, and enhancing local organizations' outreach practices; ensuring that nonprofits and small businesses have access to, and knowledge of, essential resources, contacts, and support.</t>
  </si>
  <si>
    <t>Community Action</t>
  </si>
  <si>
    <t>Michelle Williamson</t>
  </si>
  <si>
    <t>Early Childhood Education Profession Incentive Program</t>
  </si>
  <si>
    <t>Kingman Museum</t>
  </si>
  <si>
    <t>Eltine DeYoung</t>
  </si>
  <si>
    <t>Kingman Museum: Development of Reopening Plan</t>
  </si>
  <si>
    <t>Community Wellness Center</t>
  </si>
  <si>
    <t xml:space="preserve">The Community Wellness Center will serve a varity of needs out of the Washington School. It is designed to succeed through the strength of community participation and local organizations. The proceeds will be cycled back into programs, activities, classes and community center operations. We envision a transparent governance by a board of community members, joined solely to meet the desires and needs of this community. We envision programs, classes, and resources to address the wellness of residents of all ages, from preschool to seniors. A sustainable food pantry, wellness classes, support groups, informational activities, a communal kitchen, urban food garden, RISE food distribution and Student Empowerment program. We envision a cultivation of leadership, partnership, growth, confidence and a sense of neighborhood pride.  </t>
  </si>
  <si>
    <t>Damon Brown</t>
  </si>
  <si>
    <t xml:space="preserve">Kingdom Builders </t>
  </si>
  <si>
    <t>All Apprenticeship Readiness Training program</t>
  </si>
  <si>
    <t>Homeless Shelter Kitchen &amp; Dining Facility</t>
  </si>
  <si>
    <t>Kathy Antaya</t>
  </si>
  <si>
    <t>Brief program/project summary</t>
  </si>
  <si>
    <t>TBD</t>
  </si>
  <si>
    <t xml:space="preserve">Washington Heights United Methodist Church is calling on the City of Battle Creek to use ARPA dollars as an investment grant in the amount of $360,000 to Washington Heights United Methodist Church and Community the “Hub of HOPE” for the Recover Our Neighborhood program.  
Your investment will allow Washington Heights United Methodist Church to:
•	Recover our community, with and for the people in the community by purchasing distressed and vacant properties (from the City, the County and Private owners) and turning them into beautiful homes. 
•	Reduce blight by performing minor renovations, engage in beautification projects painting, landscaping and lead abatement that will enhance the neighborhood’s appearance and improve residents’ health.  
•	Expand access to affordable housing and increase homeownership for seniors and low to middle income families.  
•	Work with the RISE Together Initiative and others in a collaborative effort to Eliminate homelessness.
•	Provide leverage and improve African American home ownership by providing: 
o	rental homes with the option to buy. This program is idea because it assists with home ownership eliminating many of the barriers.  
o	Offer down payment assistance and small loan programs-to create equitable economic and sustainable opportunities 
•	Offer and/or connect participants to Financial Literacy, First time home buyers’ literacy and other services.  
•	Provide opportunities to purchase suitable housing in the Washington Heights area.
•	Train and hire qualified staff.
•	Have continued access to Legal Counsel.  
Washington Heights United Methodist Church and Community will take dilapidated properties and turn them into beautiful homes. 
We will offer affordable, efficient, and beautiful homes that will complement and assist the beautification composition of the community. This will help to restore, recover, and revitalize the community and increase property values.
Qualified staff will help potential buyers understand the responsibility of home ownership, discuss, assist, and eliminate any obstacles that may prevent them from purchasing a home.  We will diligently work with the homebuyer to ensure that homeownership is successful for the long haul. 
Washington Heights United Methodist Church and Community plans to identify and implement projects that will beautify the Washington Heights community, increase desirability of commercial and residential real estate, and encourage residential homeowners and business owners to invest in landscaping and cleanup of their properties.
Beautiful communities attract new growth and development, as well as protects property values in both residential and commercial community. 
The beautification portion of this project includes but are not limited to landscaping improvements (done by landscaping co-op comprised of community members who have their own landscaping company), debris clean up, lighting, and minor housing repairs.
</t>
  </si>
  <si>
    <t xml:space="preserve">The Battle Creek Cultural Council will deliver training, upskilling, marketing support and investment, to grow Battle Creek’s cultural economy. It will invest in local artists and businesses, provide global leading research and data to support local policymaking and represent the city to the world. Its work will be aligned with, and dedicated to, meeting the objectives of the American Rescue Plan Act - to support very small businesses and sole proprietors, impacted industries and disadvantaged communities. 
This project will deliver small business investment, job creation and education, research/data/policy, marketing, and programming.
This is Battle Creek’s call to action to use ARPA state and local aid funds to meet this gap in order to offer (1) impacted industry support to the music industry, which has been devastated by this crisis and, (2) technical assistance for hundreds of musicians and music businesses who are overwhelmingly small business owners from underinvested communities via a nationally ranked accelerator program. Because this would support those in the industry left out of the Shuttered Venue Operator Grants , this investment avoids duplicating efforts and immediately restarts the economy through the music and night time industry.
</t>
  </si>
  <si>
    <t>Catalyzing Community Giving</t>
  </si>
  <si>
    <t>Network partner organizations. The Village Network is grounded in the principle of collective liberation. Accordingly, ARPA funds will be transparently and equitably distributed across the organizations. No single organization will receive the bulk of the resources. If awarded, the leaders will workshop with The Village Network’s technical team to provide strategy support and ensure that the allocations</t>
  </si>
  <si>
    <t>The Village Network (TVN) represents and unprecedented partnership and collaboration between the communities of color in one city to advance all members of the community equitably. Founded as a program of the United Way of the Battle Creek and Kalamazoo Region (UWBCKR) through a Catalyzing Community Giving grant from the W.K.Kellogg Foundation (WKKF), the Village's orginal mandate was to support communites of color in developing philanthropy as a tool for advancing their initiatives and becoming true agents of change. That mandate is still at the heart of the work, but as each member of TVN shared community stories and challenges, we understood the enormous possibilities built into our collaboration and the need for a clear, stable structure to support all efforts. As noted, TVN currently operates as a collective with "backbone" support from UWBCKR. With support from UWBCKR and WKKF, TVN is beginning a strategic transition to an independent nonprofit organization that will support individual and collective projects across Battle Creek prioritizing racial equity, diversity, and inclusion. TVN is currently finalizing an arrangement with UWBCKR to act as the incubator for the next two years, ensuring a successful transition. Funding from the American Rescue Plan Act represents an incredible opportunity for communities across the country, and it carries special importance and opportunity for The Village Network. Public funds are critical for supporting what is called “tip-out” for The Village Network organizations. This means they will be able to accept more private funding from</t>
  </si>
  <si>
    <t>United Way</t>
  </si>
  <si>
    <t>The Village Network</t>
  </si>
  <si>
    <t>ALICE basic needs</t>
  </si>
  <si>
    <t>Chris Sargent</t>
  </si>
  <si>
    <t>Yaskulski, Sharon G.</t>
  </si>
  <si>
    <t>Wyszynski, Mike</t>
  </si>
  <si>
    <t>Project Number</t>
  </si>
  <si>
    <t>Estimated cost</t>
  </si>
  <si>
    <t>Agency name</t>
  </si>
  <si>
    <t>Primary Contact</t>
  </si>
  <si>
    <t>First Responder Support</t>
  </si>
  <si>
    <t>Result:  1. Economy</t>
  </si>
  <si>
    <t>Theme/Concept</t>
  </si>
  <si>
    <t>Result Definition</t>
  </si>
  <si>
    <t>(a) Support local business</t>
  </si>
  <si>
    <t>Supports local businesses affected by the pandemic by ensuring and supporting quality job creation, workforce training, and transportation that is equitable for all</t>
  </si>
  <si>
    <t>(b) Supports local workforce</t>
  </si>
  <si>
    <t>Supports the local workforce with quality housing, safety, transportation access, utilities, and access to basic needs for all.  This includes workers affected by the pandemic as well as supportive services, typically available to the workforce, that have been affected by the pandemic.</t>
  </si>
  <si>
    <t>(c) Business attraction and retention</t>
  </si>
  <si>
    <t>Sustains a diverse mix of businesses during the pandemic through recruitment, attraction or retention</t>
  </si>
  <si>
    <t>(d) Attractive to residents, visitors and tourists</t>
  </si>
  <si>
    <t>Supports the vibrancy of downtown and commercial areas to ensure they remain attractive and accessible to residents, visitors and tourists during the pandemic</t>
  </si>
  <si>
    <t>(e) Sustainable development</t>
  </si>
  <si>
    <t>Encourages and promotes sustainable development and redevelopment</t>
  </si>
  <si>
    <t>Result:  2. Safety, Transportation, Mobility, &amp; Utilities</t>
  </si>
  <si>
    <t>(a) Feeling of personal and physical safety</t>
  </si>
  <si>
    <t>Supports feeling safe throughout the City -in your home, in your neighborhood, in your place of employment, in schools, in downtown and commercial areas</t>
  </si>
  <si>
    <t>(b) Safe travel and mobility</t>
  </si>
  <si>
    <t>Facilitates and supports safe (and socially distanced) travel through the City for all modes of transportation (including motorists, pedestrians, cyclists, rail, air, bus) –especially in downtown, commercial areas and neighborhoods</t>
  </si>
  <si>
    <t>(c) Ease of mobility for all (beyond cars)</t>
  </si>
  <si>
    <t>(d) Public Transportation Accessibility</t>
  </si>
  <si>
    <t>Supports easy access and use of public transit</t>
  </si>
  <si>
    <t>(e) Internet</t>
  </si>
  <si>
    <t>Collaborates to expand internet access (increased opportunities for remote work and learning during the pandemic)</t>
  </si>
  <si>
    <t>Result:  3. Environment, Physical Appearance and Community Design</t>
  </si>
  <si>
    <t>(a) Sustainability Plan</t>
  </si>
  <si>
    <t>Follow Battle Creek’s Environmental Sustainability Plan to improve the quality of life for everyone</t>
  </si>
  <si>
    <t>(b) Long-term Sustainability</t>
  </si>
  <si>
    <t>Educates community about recycling, waste reduction, and conservation impacts and learning experiences around diversity, equity, and inclusion</t>
  </si>
  <si>
    <t>(c) Attractive Community</t>
  </si>
  <si>
    <t>Safe, clean, and maintained environment and equipment attracts both community members and visitors to amenities</t>
  </si>
  <si>
    <t>(d) Conservation</t>
  </si>
  <si>
    <t>Maintains attractive community parks, corridors, gateways, public and community facilities, and streets that apply conservation practices when applicable</t>
  </si>
  <si>
    <t>(e) Development</t>
  </si>
  <si>
    <t>Offers desirable, quality neighborhoods with equitable development, accessible sidewalks &amp; transit, and preserved historic sites while promoting new development opportunities, in line with the City’s Master Plan</t>
  </si>
  <si>
    <t>Result:  4. Arts and Culture</t>
  </si>
  <si>
    <t>(a) Venues</t>
  </si>
  <si>
    <t xml:space="preserve">Encourages development or preservation of shopping, dining, and entertainment venues during the pandemic that are open to all </t>
  </si>
  <si>
    <t>(b) Activities</t>
  </si>
  <si>
    <t xml:space="preserve">Supports cultural, arts, and musical activities during the pandemic that encourage social distancing and are available for anyone to participate in. </t>
  </si>
  <si>
    <t>(c) Diversity</t>
  </si>
  <si>
    <t>Promotes or sustains diverse and inclusive events and venues for cultural enrichment and celebration during the pandemic</t>
  </si>
  <si>
    <t>(d) Support for the arts</t>
  </si>
  <si>
    <t>Encourages collaboration, visibility, promotion and support for the arts and culture during the pandemic as well as adequate funding to support these activities</t>
  </si>
  <si>
    <t>Result:  5. Recreation</t>
  </si>
  <si>
    <t>(a) Parks and active lifestyle</t>
  </si>
  <si>
    <t>Offers community and neighborhood parks, green spaces, access to waterways and programs that are positioned to provide all people with an equal opportunity for leisure and support of an active lifestyle</t>
  </si>
  <si>
    <t>(b) Connected community</t>
  </si>
  <si>
    <t>Offers trails and paths that connect the community through a pedestrian and bicycle network that affords mobility for everyone to move freely throughout the entire community</t>
  </si>
  <si>
    <t>(c) Facilities and amenities</t>
  </si>
  <si>
    <t>Offers recreation facilities and amenities that are equally maintained and accessible to all people regardless of where they live or their abilities</t>
  </si>
  <si>
    <r>
      <t xml:space="preserve">Result:  6. COVID Response </t>
    </r>
    <r>
      <rPr>
        <b/>
        <i/>
        <sz val="11"/>
        <color theme="1"/>
        <rFont val="Calibri"/>
        <family val="2"/>
        <scheme val="minor"/>
      </rPr>
      <t>(Themes taken from City of Kalamazoo ARPA Rubric)</t>
    </r>
  </si>
  <si>
    <t>(a) Economic Impacts</t>
  </si>
  <si>
    <t>(b) Program Design</t>
  </si>
  <si>
    <t>(c) Use of Evidence</t>
  </si>
  <si>
    <t>(d) Equitable Outcomes</t>
  </si>
  <si>
    <t>Additional Factors: Complexity &amp; Urgency</t>
  </si>
  <si>
    <r>
      <rPr>
        <b/>
        <sz val="11"/>
        <color theme="1"/>
        <rFont val="Calibri"/>
        <family val="2"/>
        <scheme val="minor"/>
      </rPr>
      <t>Complexity</t>
    </r>
    <r>
      <rPr>
        <sz val="11"/>
        <color theme="1"/>
        <rFont val="Calibri"/>
        <family val="2"/>
        <scheme val="minor"/>
      </rPr>
      <t xml:space="preserve"> is a measure of the factors that affect the ability to implement the project.  Low complexity projects are manageable, have clearly defined and supportive stakeholders, few unknowns, a demonstrated low level of difficulty, highly experienced implementers, etc.  High complexity projects have a lot to manage and control, many stakeholders, conflicting power dynamics, lots of unknowns, a high level of difficulty, implementers that are unproven or have a mixed track record, etc.</t>
    </r>
  </si>
  <si>
    <t>City Commission Prioritization Rubric</t>
  </si>
  <si>
    <t>PBB Results</t>
  </si>
  <si>
    <t>Project 1</t>
  </si>
  <si>
    <t>Project 2</t>
  </si>
  <si>
    <t>Project 3</t>
  </si>
  <si>
    <t>Project 4</t>
  </si>
  <si>
    <t>Project 5</t>
  </si>
  <si>
    <t>Project 6</t>
  </si>
  <si>
    <t>Project 7</t>
  </si>
  <si>
    <t>Project 8</t>
  </si>
  <si>
    <t>Project 9</t>
  </si>
  <si>
    <t>Project 10</t>
  </si>
  <si>
    <t>Project 11</t>
  </si>
  <si>
    <t>Project 12</t>
  </si>
  <si>
    <t>Project 13</t>
  </si>
  <si>
    <t>Project 14</t>
  </si>
  <si>
    <t>Project 15</t>
  </si>
  <si>
    <t>Project 16</t>
  </si>
  <si>
    <t>Project 17</t>
  </si>
  <si>
    <t>Project 18</t>
  </si>
  <si>
    <t>Project 19</t>
  </si>
  <si>
    <t>Project 20</t>
  </si>
  <si>
    <t>Project 21</t>
  </si>
  <si>
    <t>Project 22</t>
  </si>
  <si>
    <t>Project 23</t>
  </si>
  <si>
    <t>Project 24</t>
  </si>
  <si>
    <t>Project 25</t>
  </si>
  <si>
    <t>Project 26</t>
  </si>
  <si>
    <t>Blvcksheep</t>
  </si>
  <si>
    <t>Calhoun County Homeless Coalition</t>
  </si>
  <si>
    <t>SW Michigan Community Impact Assoc.</t>
  </si>
  <si>
    <t>ARPA Guidelines</t>
  </si>
  <si>
    <t>Complexity &amp; Urgency</t>
  </si>
  <si>
    <t>Scoring criteria</t>
  </si>
  <si>
    <t>Complexity</t>
  </si>
  <si>
    <t>Urgency</t>
  </si>
  <si>
    <t>Economy total</t>
  </si>
  <si>
    <t>Safety, Transportation, Mobility &amp; Utilities total</t>
  </si>
  <si>
    <t>Environment, Physical Appearance and community Design total</t>
  </si>
  <si>
    <t>Arts and Culture total</t>
  </si>
  <si>
    <t>Recreation total</t>
  </si>
  <si>
    <t>Total (All PBB Results)</t>
  </si>
  <si>
    <t>Alignment with PBB Results</t>
  </si>
  <si>
    <t>Result:  1. Economy (5 definitions)</t>
  </si>
  <si>
    <t>Result:  2. Safety, Transportation, Mobility, &amp; Utilities (5 definitions)</t>
  </si>
  <si>
    <t>Result:  3. Environment, Physical Appearance and Community Design (5 definitions)</t>
  </si>
  <si>
    <t>Result:  5. Recreation (3 definitions)</t>
  </si>
  <si>
    <t>Result:  4. Arts and Culture (4 definitions)</t>
  </si>
  <si>
    <t>Complexity and Urgency ratings</t>
  </si>
  <si>
    <t>Complexity (1 = low to 4 = high)</t>
  </si>
  <si>
    <t>Urgency (1 = low to 4 = high)</t>
  </si>
  <si>
    <t>ARPA (Treasury) Guidelines</t>
  </si>
  <si>
    <t>Economic impact(s)</t>
  </si>
  <si>
    <t>Program Design</t>
  </si>
  <si>
    <t>Equitable Outcomes</t>
  </si>
  <si>
    <t>Service Population</t>
  </si>
  <si>
    <t>Use of Evidence</t>
  </si>
  <si>
    <t>Economic impacts</t>
  </si>
  <si>
    <t>Extent of the organization's past success or stakeholder demand for the program</t>
  </si>
  <si>
    <t>Service population</t>
  </si>
  <si>
    <t>Equitable outcomes</t>
  </si>
  <si>
    <t>Use of evidence</t>
  </si>
  <si>
    <t>Program design</t>
  </si>
  <si>
    <t>Extent to which there is an evidence base that will support the program's success</t>
  </si>
  <si>
    <t>Extent to which the program supports equitable outcomes</t>
  </si>
  <si>
    <t>3 = Some response to COVID-19 impact (10 points)</t>
  </si>
  <si>
    <t>2 = Partial response to COVID-19 impact (5 points)</t>
  </si>
  <si>
    <t>4 = Strong indication of past successes or indicated need from potential stakeholders for successful impact (6 points)</t>
  </si>
  <si>
    <t>3 = Some indication of past successes or indicated need from potential stakeholders for successful impact (4 points)</t>
  </si>
  <si>
    <t>2 = Partial indication of past successes or indicated need from potential stakeholders for successful impact (2 points)</t>
  </si>
  <si>
    <t>1 = Little or no indication of past successes or indicated need from potential stakeholders for successful impact (0 points)</t>
  </si>
  <si>
    <t>3 = Moderate evidence (10 points)</t>
  </si>
  <si>
    <t>2 = Preliminary evidence (5 points)</t>
  </si>
  <si>
    <t>1 = No evidence (0 points)</t>
  </si>
  <si>
    <t>4 = Strong promotion of equitable outcomes (15 points)</t>
  </si>
  <si>
    <t>3 = Some promotion of equitable outcomes (10 points)</t>
  </si>
  <si>
    <t>2 = Partial promotion of equitable outcomes (5 Points)</t>
  </si>
  <si>
    <t>1 = Little or no promotion of equitable outcomes (0 points)</t>
  </si>
  <si>
    <t>2 = Serves a population most impacted by the pandemic (2 points)</t>
  </si>
  <si>
    <t>1 = Dose not serve a population impacted by the pandemic (0 points)</t>
  </si>
  <si>
    <t xml:space="preserve">Note:  Place an "x" in the appropriate cell to indicate alignment/impact.  Once you have completed the alignment grid, score each project on a scale of 1 to 4 with 1 indicating little or no alignment and 4 representing a high level of alignment. </t>
  </si>
  <si>
    <t>Alignment Grid</t>
  </si>
  <si>
    <t>1 = Little or no alignment with PBB results  (0 points)</t>
  </si>
  <si>
    <t>2 = Partial alignment with PBB results (5 points)</t>
  </si>
  <si>
    <t>4 = Strong alignment with PBB results (15 points)</t>
  </si>
  <si>
    <t>3 = Moderate alignment with PBB results  (10 points)</t>
  </si>
  <si>
    <t>Improves safety or accessibility of the non-motorized transportation network (sidewalks, paths, trails, and bike lanes), making it easy to enjoy socially distanced recreation.</t>
  </si>
  <si>
    <t>4 = Strongly response to COVID-19 impact (15 points)</t>
  </si>
  <si>
    <t>1 = Little or no response to COVID-19 impact (0 points)</t>
  </si>
  <si>
    <t>4 = Strong evidence (15 points)</t>
  </si>
  <si>
    <t>Extent to which the project addresses the negative economic impacts of the pandemic</t>
  </si>
  <si>
    <t>Extent to which the program addresses the needs of those most impacted by the pandemic</t>
  </si>
  <si>
    <r>
      <rPr>
        <b/>
        <sz val="11"/>
        <color theme="1"/>
        <rFont val="Calibri"/>
        <family val="2"/>
        <scheme val="minor"/>
      </rPr>
      <t>Urgency</t>
    </r>
    <r>
      <rPr>
        <sz val="11"/>
        <color theme="1"/>
        <rFont val="Calibri"/>
        <family val="2"/>
        <scheme val="minor"/>
      </rPr>
      <t xml:space="preserve"> is a measure of how quickly a project needs to be implemented in order to be impactful. Low urgency projects have the same impact regardless of when they are implemented; may have precursor activities that need to occur; lack an immediate or acute need; and/or do not have other activities whose success is contingent on their completion.  High urgency projects are responding to an immediate or acute need, only have impact if they are implemented as soon as possible, and/or must be completed in the next year in order for other projects to achieve their objective.</t>
    </r>
  </si>
  <si>
    <t>Evidence help field:</t>
  </si>
  <si>
    <r>
      <t xml:space="preserve">Strong evidence </t>
    </r>
    <r>
      <rPr>
        <sz val="11"/>
        <color theme="1"/>
        <rFont val="Calibri"/>
        <family val="2"/>
        <scheme val="minor"/>
      </rPr>
      <t>means the evidence base that can support causal conclusions for the specific program proposed by the applicant with the highest level of confidence. This consists of one or more well-designed and well-implemented experimental studies conducted on the proposed program with positive findings on one or more intended outcomes.</t>
    </r>
  </si>
  <si>
    <r>
      <t xml:space="preserve">Moderate evidence </t>
    </r>
    <r>
      <rPr>
        <sz val="11"/>
        <color theme="1"/>
        <rFont val="Calibri"/>
        <family val="2"/>
        <scheme val="minor"/>
      </rPr>
      <t>means that there is a reasonably developed evidence base that can support causal conclusions. The evidence base consists of one or more quasi-experimental studies with positive findings on one or more intended outcomes OR two or more nonexperimental studies with positive findings on one or more intended outcomes.  Examples of research that meet the standards include: well-designed and well-implemented quasiexperimental studies that compare outcomes between the group receiving the intervention and a matched comparison group (i.e., a similar population that does not receive the intervention).</t>
    </r>
  </si>
  <si>
    <r>
      <t xml:space="preserve">Preliminary evidence </t>
    </r>
    <r>
      <rPr>
        <sz val="11"/>
        <color theme="1"/>
        <rFont val="Calibri"/>
        <family val="2"/>
        <scheme val="minor"/>
      </rPr>
      <t>means that the evidence base can support conclusions about the program’s contribution to observed outcomes. The evidence base consists of at least one nonexperimental study. A study that demonstrates improvement in program beneficiaries over time on one or more intended outcomes OR an implementation (process evaluation) study used to learn and improve program operations would constitute preliminary evidence. Examples of research that meet the standards include: (1) outcome studies that track program beneficiaries through a service pipeline and measure beneficiaries’ responses at the end of the program; and (2) pre- and post-test research that determines whether beneficiaries have improved on an intended outcome.</t>
    </r>
  </si>
  <si>
    <t>Equitable Outcomes help field:</t>
  </si>
  <si>
    <t xml:space="preserve">Equity – the guarantee of fair treatment, access, opportunity and advancement while at the same time striving to identify and eliminate barriers that have prevented the full participation of some groups.  </t>
  </si>
  <si>
    <t>Project Summary Page</t>
  </si>
  <si>
    <t xml:space="preserve">Food Distribution </t>
  </si>
  <si>
    <t>The Way to Happiness program restores the common-sense values which unite a community together with common agreements. The proposal is to deliver the course to all of our city officials, law enforcement employees, and all representatives of all the wards. The PSAs are already produced and can be immediately introduced to broadcast companies in our community. The booklet will be made available to schools and at-risk individuals in cooperation with law enforcement and city officials. The booklets are available in 18 languages.
(Full program informational packet also submitted.)</t>
  </si>
  <si>
    <t>Project 27</t>
  </si>
  <si>
    <t>RISE Corp (Wellness)</t>
  </si>
  <si>
    <t>RISE Corp (Food)</t>
  </si>
  <si>
    <t>(f) Service Population</t>
  </si>
  <si>
    <t>(e) Budget</t>
  </si>
  <si>
    <t>Budget</t>
  </si>
  <si>
    <t>4 = Budget meets use requirements and is reasonable to achieve program goals (12 points)</t>
  </si>
  <si>
    <t>3 = Budget meets use requirements and is mostly reasonable to achieve program goals (8 points)</t>
  </si>
  <si>
    <t>2 = Budget meets use requirements and is fairly reasonable to achieve program goals (4 Points)</t>
  </si>
  <si>
    <t>1 = Budgetdoes not meet use requirements (0 points)</t>
  </si>
  <si>
    <t>Note: 1 = extremely high leverl of complexity. 2 = high level of complexity. 3 = moderate level of complexity. 4 = low level of complexity.</t>
  </si>
  <si>
    <t>Note: 1 = low level of urgency. 2 = moderate level of urgency. 3 = high level of urgency. 4 = extremely urgent.</t>
  </si>
  <si>
    <t xml:space="preserve">Since the onset of the Coronavirus Pandemic (for almost 18 months) RISE Corp has been addressing the food insecurities of the most vulnerable residents of Battle Creek.
Distributing 508,125 pounds of healthy food boxes, serving more than 350 families per week. RISE has served 10,750 families and approximately 43,000 individuals. RISE
Corps data collected through its Healthy Food Distribution Program Food substantiates the fact that insecurities for many Battle Creek area families is a real and ongoing problem. Feeding American reports that food insecurities among children in Calhoun
County is at a rate of 16.4% among the general population it is 14%. This project will continue to support the most needy individuals and families in communities of color, the elderly, low income, single parents, physically and mentally disabled and all other vulnerable populations in Battle Creek’s Washington Heights and Post/Franklin neighborhoods (who are financially distressed, and have a higher risk of catching the coronavirus and dying due to compromised immune systems or other underlying health issues and experiencing trauma as a result of COVID-19), to access healthy food.
RISE Corp throughout this pandemic has witnessed what researchers and evidence have shown, “that the Coronavirus Pandemic has and will inflict long lasting financial hardships and emotional trauma on an unprecedented global scale.” In light of the recent increase and resurgence of COVID cases in Calhoun County the need for this program continues to grow. Recent (8/23-8/29) Calhoun County COVID data shows 212 new cases and 1 death. CDC and other research continually report that African Americans as a group in the U.S. have a higher rate of poverty, housing and food insecurity, unemployment or underemployment, chronic medical conditions, and disabilities. Ward 2 (Washington Heights/Post Franklin) a primarily African American community is located in the heart of the North Central Neighborhood Planning Council. It is the poorest and most violent area in the city of Battle Creek. According to the United Way ALICE report, households living in this area are 27% below the federal poverty level making them vulnerable.
Three hundred and fifty (350) healthy food boxes will be distributed from the Washington Heights UMC / Hub of Hope and St. Mark CME Church location weekly. Working with a number of community-based partners such as the Calhoun County Faith Based Coalition, VOCES and the Burma Center who will support the project in the areas of recruitment of families and volunteers, and by providing translation support (written and verbal), helping to reduce cultural and language barriers, subsequently creating a safety net for their community members. RISE will continue to buy food from SPROUT Urban Farms and the Southwest Michigan Food Bank at a wholesale rate, which allows for maximization of funds and the feeding of more people.
Since the onset of the Coronavirus Pandemic (for almost 18 months) RISE Corp has been addressing the food insecurities of the most vulnerable residents of Battle Creek.
Distributing 508,125 pounds of healthy food boxes, serving more than 350 families per week. RISE has served 10,750 families and approximately 43,000 individuals. RISE
Corps data collected through its Healthy Food Distribution Program Food substantiates the fact that insecurities for many Battle Creek area families is a real and ongoing problem. Feeding American reports that food insecurities among children in Calhoun
County is at a rate of 16.4% among the general population it is 14%. This project will continue to support the most needy individuals and families in communities of color, the elderly, low income, single parents, physically and mentally disabled and all other vulnerable populations in Battle Creek’s Washington Heights and Post/Franklin neighborhoods (who are financially distressed, and have a higher risk of catching the coronavirus and dying due to compromised immune systems or other underlying health issues and experiencing trauma as a result of COVID-19), to access healthy food.
RISE Corp throughout this pandemic has witnessed what researchers and evidence have shown, “that the Coronavirus Pandemic has and will inflict long lasting financial hardships and emotional trauma on an unprecedented global scale.” In light of the recent increase and resurgence of COVID cases in Calhoun County the need for this program continues to grow. Recent (8/23-8/29) Calhoun County COVID data shows 212 new cases and 1 death. CDC and other research continually report that African Americans as a group in the U.S. have a higher rate of poverty, housing and food insecurity, unemployment or underemployment, chronic medical conditions, and disabilities. Ward 2 (Washington Heights/Post Franklin) a primarily African American community is located in the heart of the North Central Neighborhood Planning Council. It is the poorest and most violent area in the city of Battle Creek. According to the United Way ALICE report, households living in this area are 27% below the federal poverty level making them vulnerable.
Three hundred and fifty (350) healthy food boxes will be distributed from the Washington Heights UMC / Hub of Hope and St. Mark CME Church location weekly. Working with a number of community-based partners such as the Calhoun County Faith Based Coalition, VOCES and the Burma Center who will support the project in the areas of recruitment of families and volunteers, and by providing translation support (written and verbal), helping to reduce cultural and language barriers, subsequently creating a safety net for their community members. RISE will continue to buy food from SPROUT Urban Farms and the Southwest Michigan Food Bank at a wholesale rate, which allows for maximization of funds and the feeding of more people.
Since the onset of the Coronavirus Pandemic (for almost 18 months) RISE Corp has been addressing the food insecurities of the most vulnerable residents of Battle Creek.
Distributing 508,125 pounds of healthy food boxes, serving more than 350 families per week. RISE has served 10,750 families and approximately 43,000 individuals. RISE
Corps data collected through its Healthy Food Distribution Program Food substantiates the fact that insecurities for many Battle Creek area families is a real and ongoing problem. Feeding American reports that food insecurities among children in Calhoun
County is at a rate of 16.4% among the general population it is 14%. This project will continue to support the most needy individuals and families in communities of color, the elderly, low income, single parents, physically and mentally disabled and all other vulnerable populations in Battle Creek’s Washington Heights and Post/Franklin neighborhoods (who are financially distressed, and have a higher risk of catching the coronavirus and dying due to compromised immune systems or other underlying health issues and experiencing trauma as a result of COVID-19), to access healthy food.
RISE Corp throughout this pandemic has witnessed what researchers and evidence have shown, “that the Coronavirus Pandemic has and will inflict long lasting financial hardships and emotional trauma on an unprecedented global scale.” In light of the recent increase and resurgence of COVID cases in Calhoun County the need for this program continues to grow. Recent (8/23-8/29) Calhoun County COVID data shows 212 new cases and 1 death. CDC and other research continually report that African Americans as a group in the U.S. have a higher rate of poverty, housing and food insecurity, unemployment or underemployment, chronic medical conditions, and disabilities. Ward 2 (Washington Heights/Post Franklin) a primarily African American community is located in the heart of the North Central Neighborhood Planning Council. It is the poorest and most violent area in the city of Battle Creek. According to the United Way ALICE report, households living in this area are 27% below the federal poverty level making them vulnerable.
Three hundred and fifty (350) healthy food boxes will be distributed from the Washington Heights UMC / Hub of Hope and St. Mark CME Church location weekly. Working with a number of community-based partners such as the Calhoun County Faith Based Coalition, VOCES and the Burma Center who will support the project in the areas of recruitment of families and volunteers, and by providing translation support (written and verbal), helping to reduce cultural and language barriers, subsequently creating a safety net for their community members. RISE will continue to buy food from SPROUT Urban Farms and the Southwest Michigan Food Bank at a wholesale rate, which allows for maximization of funds and the feeding of more people.
</t>
  </si>
  <si>
    <t>Capital needs and service expansions - drinking fountains, walk-in cooler, locker room, showers, ADA door openers, HVAC upgrade, kitchen equipment
Family services for over 5,000 families living below a survival threshold - personnel and office construction
Landscaping, including pavilion, ADA walkway, outdoor furniture, and trees.</t>
  </si>
  <si>
    <t>Capital Needs and Service Expansion</t>
  </si>
  <si>
    <t>Extent to which the budget meets use requirements andn is reasonable to achieve program goals</t>
  </si>
  <si>
    <t>Programs and Services for Youth</t>
  </si>
  <si>
    <t>Support for Arts and Culture</t>
  </si>
  <si>
    <t>Small Business Support</t>
  </si>
  <si>
    <t>Broadband support</t>
  </si>
  <si>
    <t>Housing</t>
  </si>
  <si>
    <t xml:space="preserve">Transportation </t>
  </si>
  <si>
    <t>Access to food</t>
  </si>
  <si>
    <t>Childcare</t>
  </si>
  <si>
    <t>Premium pay for essential workers</t>
  </si>
  <si>
    <t>Public Engagement</t>
  </si>
  <si>
    <r>
      <t>Language access needs</t>
    </r>
    <r>
      <rPr>
        <sz val="11"/>
        <color theme="1"/>
        <rFont val="Calibri"/>
        <family val="2"/>
      </rPr>
      <t xml:space="preserve"> </t>
    </r>
  </si>
  <si>
    <t>Town Hall Themes</t>
  </si>
  <si>
    <t xml:space="preserve">Note:  Place an "x" in the appropriate cell to indicate alignment/impact.  </t>
  </si>
  <si>
    <t>High level of alignment (3 or more themes) (10 points)</t>
  </si>
  <si>
    <t>Aligns with themes  (1 or 2 themes)  (5 points)</t>
  </si>
  <si>
    <t>Does not aling with themes (0 points)</t>
  </si>
  <si>
    <t xml:space="preserve">Alignment with Town Hall Themes </t>
  </si>
  <si>
    <t>Overall alignment with Town Hall themes(10 points maximum)</t>
  </si>
  <si>
    <t>Overall alignment with PBB results (15 points maximum)</t>
  </si>
  <si>
    <t>Alignment Total</t>
  </si>
  <si>
    <t>Overall alignment with PBB results (Commission rating on a scale of 1 - 4)</t>
  </si>
  <si>
    <t xml:space="preserve">Total project score </t>
  </si>
  <si>
    <t xml:space="preserve">Note: see scoring criteria below. Use the drop down box to select a number between 1 and 4. </t>
  </si>
  <si>
    <t>Description</t>
  </si>
  <si>
    <t>Guideline</t>
  </si>
  <si>
    <t>SAMPLE PROJECT</t>
  </si>
  <si>
    <t>Project X</t>
  </si>
  <si>
    <t>X</t>
  </si>
  <si>
    <r>
      <t xml:space="preserve">Note: After reviewing your total score for each project, use row 29 to indicate your priority ranking for each project.  </t>
    </r>
    <r>
      <rPr>
        <b/>
        <i/>
        <u/>
        <sz val="11"/>
        <color theme="1"/>
        <rFont val="Calibri"/>
        <family val="2"/>
        <scheme val="minor"/>
      </rPr>
      <t>WITH THE EXCEPTION OF RANKING PROJECTS BY PRIORITY ON COLUMN 29, DO NOT ENTER DATA ON THIS PAGE.</t>
    </r>
  </si>
  <si>
    <t>x</t>
  </si>
  <si>
    <t>The Music Center</t>
  </si>
  <si>
    <t>Project 28</t>
  </si>
  <si>
    <t>Susan Balvaugh</t>
  </si>
  <si>
    <t>Children's Music Program</t>
  </si>
  <si>
    <t xml:space="preserve">TMC provides music programming and education to children from age 0 through 18 in the form of Music First and Music Second classes, the Sojourner Truth Choir, free afterschool programs including Hip-Hop dance, piano, percussion, free Boys and Girls choruses, and lessons which are supplemented through financial aid. These classes are critical to filling in the gaps left by many schools no longer offering music programing and the inconsistent scheduling of day-to-day school operations leaving many children without important socialization development opportunities. </t>
  </si>
  <si>
    <t xml:space="preserve">Executive Summary - Kingman Museum: Development of Reopening Plan.  This project will enable KM to identify its future home in the city of Battle Creek after the impact of COVID-19hastened the urgency of vacating its building to preserve the museum collection for the community. Funds will be used to develop a comprehensive plan detailing how and where KM will fully reopen to the community, to include: Identifying the final location for KM in the City of Battle Creek; Assessing the identified building and site to determine immediate/initial and long-term/ongoing funding
needs; Pinpointing specific next steps to use and/or transform KM’s physical facilities for maximum impact; Community-facing planning; Planning and executing additional community and educational engagement opportunities during the transitional period.  Having a building in Battle Creek where KM’s collection is preserved and displayed to the public will position the museum to move forward with full participation in local partnerships to help raise Battle Creek’s profile as a regional cultural center. The reopening of KM will yield the benefit of a positive economic impact, adding to the revitalization efforts underway by the city.
</t>
  </si>
  <si>
    <t>For over a decade Charitable Union has partnered with the Calhoun County WIC Office to distribute baby formula to infants in need. This program received funding from United Way of the Battle Creek &amp; Kalamazoo Region. This funding ended as of July 1st, 2021. Over fifty percent of all babies born in our community are born into poverty and there is only one baby pantry within our community to meet the growing need for infant nutrition.  WIC is a supplemental food program and our program is intended to fill the "gap." For our parents who cannot make ends meet and provide food on the table running out of baby formula is a disastrous situation.</t>
  </si>
  <si>
    <t>All industries rely on stable, accessible, and quality experiences for young children so that families can work and contribute to our shared community. We are experiencing significant workforce shortages in the early childhood sector. In order to address this shortage, we have developed a set of financial incentives that would both attract and retain workforce. This program will provide financial incentives to early childhood workforce for housing and healthcare that will help address many of the financial barriers they face by working in this profession. Currently childcare workers earn less than 98% of all other occupations, in addition over 90% of early childcare workers depend on some form of public assistance.  There are between 75-100 early childcare staff openings in the Battle Creek community at this time.  The Early Childhood profession’s current low wages, and the lack of other incentives, creates challenges in attracting and retaining the workforce from other sectors. This program will work with child care centers in Battle Creek and collaborate to set incentives, and track and monitor progress though the Early Childhood Collaborative work already established in Calhoun County. The incentives will include, providing for rental or homeowner down payment assistance for a year and a half, and telehealth each year for staff who do not have access to medical coverage by their employer. In turn, staff will commit to employment for 3 years. This will create childcare slots for other industries, provide more stable early childhood workers, which in turns provides better educational experiences for children. Ultimately creating economic development impacts to our community.  This aligns with Community Action’s mission, as we believe in helping people achieve and maintain independence. Successful early childhood teaching staff will provide excellent academic outcomes for children, who will then become productive members of our community.  We are requesting that the City provides $50,000 towards this program. We will also be seeking additional funding to support this work from other sources.</t>
  </si>
  <si>
    <t>The Haven of Rest serves the homeless of our community, and provides over 70,000 meals per year from its kitchens to residents in our homeless shelters and related ministries; We have designs and plans ready to implement in April of 2022 to build a 5,800 square foot modern kitchen and dining facility to provide these meals to our community's most vulnerable residents.  This facility will be on our current site footprint at downtown Battle Creek's East end;  $250,000 in Funds requested from Battle Creek's ARPA will be leveraged by additional funds raised from sources already applied to, including over $100,000 committed funding from foundations and corporations, and over $750,000 applied for through shelter modification programs.  Total project size will be $2.1 million when finished.  This project will also increase the size of our shelters and the number of beds available to provide for additional homeless needs in our community.  Plans and designs have been provided to Battle Creek's zoning and building inspectors in the past, and we are ready to go to construction phase in April of 2022.</t>
  </si>
  <si>
    <t>Project</t>
  </si>
  <si>
    <t>Project Withdrawn</t>
  </si>
  <si>
    <t>Withdrawn</t>
  </si>
  <si>
    <t>Project 29</t>
  </si>
  <si>
    <t>Project 30</t>
  </si>
  <si>
    <t>Project 31</t>
  </si>
  <si>
    <t>Priority Ranking for Funding (enter number 1 - 30)</t>
  </si>
  <si>
    <t>Alternatives Battle Creek</t>
  </si>
  <si>
    <t>Starr Commonwealth</t>
  </si>
  <si>
    <t>Southwest Michigan Community Impact-Pantry</t>
  </si>
  <si>
    <r>
      <t xml:space="preserve">RISE Corp  </t>
    </r>
    <r>
      <rPr>
        <sz val="11"/>
        <rFont val="Calibri"/>
        <family val="2"/>
        <scheme val="minor"/>
      </rPr>
      <t>PROJECT WITHDRAWN</t>
    </r>
  </si>
  <si>
    <t>Ginger Connin</t>
  </si>
  <si>
    <t>Alternatives of Battle Creek provides clients with complete and accurate information about prenatal development, parenting, adoption, abortion, sexual risk avoidance, sexually transmitted infections (STIs), healthy relationships, and the sanctity of human life. This is accomplished through physical, emotional, and spiritual support. Funds will be used to help meet the increasing need for pregnancy care, STIs, and practical supplies for families with young children in need as a result of the pandemic. Our resources equip our clients to face the future with hope and purpose. Alternatives does not discriminate in providing services because of race, gender, religion, national origin, sexual orientation, age or marital status. Alternatives' services will be critical in the coming years to help support the needs of underserved populations experiencing the greatest negative economic impact as a result of the pandemic lockdowns.</t>
  </si>
  <si>
    <t xml:space="preserve">The Student Resilience and Empowerment Center is desperately needed in Battle Creek, and the effects of the pandemic have compounded this need. According to area public schools, middle school children are experiencing trauma and toxic stress for a multitude of reasons, including the direct and indirect impacts of COVID-19. Schools are deeply concerned about post-pandemic recovery and are anticipating significant increases in behavioral health needs within the school setting for years to come. In October the American Academy of Pediatrics, the American Academy of Child and Adolescent Psychiatry and the Children’s Hospital Association declared a national state of emergency in child and adolescent mental health. Research has shown a strong correlation between childhood adversities linked to poverty and negative outcomes in adulthood, indicating that poverty itself is an adverse childhood experience, as well as the fact that poverty and trauma are cyclically linked.  It logically follows that Battle Creek area children and adolescents living in poverty are at greater risk of exposure to trauma, and that exposure to trauma and toxic stress is having a direct economic impact on children and families – challenges that are being exacerbated by the pandemic. Further, in response to nearly 2 years of disrupted learning due the pandemic and dips in state assessment scores (MDE), the Michigan state legislature is increasing efforts to help districts rebound from the pandemic by expanding social/emotional learning and children’s mental health supports. The REC and its programming will supplement efforts by schools, but this is not a funding request for schools.  The proposed Student Resilience &amp; Empowerment Center clearly provides unique community-based services to disproportionately impacted communities in Battle Creek and Calhoun County, and City ARPA funds would make an investment in community infrastructure as we expand and improve community facilities at the Battle Creek Family YMCA. </t>
  </si>
  <si>
    <t>SW Community IMPACT Assco.</t>
  </si>
  <si>
    <t>Pastor Joe Hooper</t>
  </si>
  <si>
    <t xml:space="preserve">Due to the losses of income, rising prices, the lack of transportation, and the ability for community residents disproportionately impacted, the COVID PANTRY addresses these barrires.  The ability for neighbors to get staple foods from pantry and receive covid protection equiptment from a location in the NPC2 neighborhood lessens the negative impact of covid-19. the COVID PANTRY seeks to provide a place where covid protection can be stored and be distributed and help the unvaccinated with information and contact with health resourses. The COVID Pantry will  have personal protection from COVID including cloth, N95, designer fabric covers, kids, adults masks.  Hand sanitizer, rubber gloves.   The PANTRY  Will have staple food as available.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</si>
</sst>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_);[Red]\(&quot;$&quot;#,##0.00\)"/>
  </numFmts>
  <fonts count="16" x14ac:knownFonts="1">
    <font>
      <sz val="11"/>
      <color theme="1"/>
      <name val="Calibri"/>
      <family val="2"/>
      <scheme val="minor"/>
    </font>
    <font>
      <sz val="12"/>
      <color theme="1"/>
      <name val="Calibri"/>
      <family val="2"/>
      <scheme val="minor"/>
    </font>
    <font>
      <sz val="11"/>
      <color rgb="FF006100"/>
      <name val="Calibri"/>
      <family val="2"/>
      <scheme val="minor"/>
    </font>
    <font>
      <b/>
      <sz val="11"/>
      <color theme="1"/>
      <name val="Calibri"/>
      <family val="2"/>
      <scheme val="minor"/>
    </font>
    <font>
      <sz val="11"/>
      <name val="Calibri"/>
      <family val="2"/>
      <scheme val="minor"/>
    </font>
    <font>
      <b/>
      <sz val="11"/>
      <color theme="0"/>
      <name val="Calibri"/>
      <family val="2"/>
      <scheme val="minor"/>
    </font>
    <font>
      <b/>
      <sz val="14"/>
      <color theme="1"/>
      <name val="Calibri"/>
      <family val="2"/>
      <scheme val="minor"/>
    </font>
    <font>
      <i/>
      <sz val="11"/>
      <color theme="1"/>
      <name val="Calibri"/>
      <family val="2"/>
      <scheme val="minor"/>
    </font>
    <font>
      <b/>
      <i/>
      <sz val="11"/>
      <color theme="1"/>
      <name val="Calibri"/>
      <family val="2"/>
      <scheme val="minor"/>
    </font>
    <font>
      <b/>
      <sz val="11"/>
      <color theme="1"/>
      <name val="Calibri"/>
      <family val="2"/>
    </font>
    <font>
      <sz val="11"/>
      <color theme="1"/>
      <name val="Calibri"/>
      <family val="2"/>
    </font>
    <font>
      <b/>
      <i/>
      <u/>
      <sz val="11"/>
      <color theme="1"/>
      <name val="Calibri"/>
      <family val="2"/>
      <scheme val="minor"/>
    </font>
    <font>
      <strike/>
      <sz val="11"/>
      <color theme="1"/>
      <name val="Calibri"/>
      <family val="2"/>
      <scheme val="minor"/>
    </font>
    <font>
      <strike/>
      <sz val="11"/>
      <name val="Calibri"/>
      <family val="2"/>
      <scheme val="minor"/>
    </font>
    <font>
      <b/>
      <strike/>
      <sz val="11"/>
      <color theme="1"/>
      <name val="Calibri"/>
      <family val="2"/>
      <scheme val="minor"/>
    </font>
    <font>
      <sz val="10.5"/>
      <color rgb="FF323130"/>
      <name val="Segoe UI"/>
      <family val="2"/>
    </font>
  </fonts>
  <fills count="10">
    <fill>
      <patternFill patternType="none"/>
    </fill>
    <fill>
      <patternFill patternType="gray125"/>
    </fill>
    <fill>
      <patternFill patternType="solid">
        <fgColor rgb="FFC6EFCE"/>
      </patternFill>
    </fill>
    <fill>
      <patternFill patternType="solid">
        <fgColor theme="4"/>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34998626667073579"/>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2" fillId="2" borderId="0" applyNumberFormat="0" applyBorder="0" applyAlignment="0" applyProtection="0"/>
  </cellStyleXfs>
  <cellXfs count="119">
    <xf numFmtId="0" fontId="0" fillId="0" borderId="0" xfId="0"/>
    <xf numFmtId="0" fontId="5" fillId="3" borderId="0" xfId="0" applyFont="1" applyFill="1" applyAlignment="1">
      <alignment horizontal="center" vertical="top"/>
    </xf>
    <xf numFmtId="0" fontId="4" fillId="0" borderId="0" xfId="1" applyNumberFormat="1" applyFont="1" applyFill="1" applyBorder="1" applyAlignment="1">
      <alignment horizontal="center" vertical="center" wrapText="1"/>
    </xf>
    <xf numFmtId="0" fontId="8" fillId="0" borderId="0" xfId="0" applyFont="1" applyFill="1" applyBorder="1" applyAlignment="1" applyProtection="1">
      <alignment horizontal="right" vertical="center" wrapText="1"/>
      <protection locked="0"/>
    </xf>
    <xf numFmtId="0" fontId="3" fillId="0" borderId="0" xfId="0" applyFont="1" applyAlignment="1">
      <alignment vertical="top" wrapText="1"/>
    </xf>
    <xf numFmtId="0" fontId="0" fillId="0" borderId="0" xfId="0" applyAlignment="1">
      <alignment vertical="top" wrapText="1"/>
    </xf>
    <xf numFmtId="0" fontId="4" fillId="0" borderId="0" xfId="0" applyFont="1" applyFill="1"/>
    <xf numFmtId="0" fontId="4" fillId="0" borderId="0" xfId="0" applyFont="1"/>
    <xf numFmtId="0" fontId="4" fillId="4" borderId="0" xfId="1" applyFont="1" applyFill="1" applyBorder="1" applyAlignment="1">
      <alignment horizontal="center" vertical="top"/>
    </xf>
    <xf numFmtId="0" fontId="4" fillId="4" borderId="0" xfId="1" applyNumberFormat="1" applyFont="1" applyFill="1" applyBorder="1" applyAlignment="1">
      <alignment vertical="top" wrapText="1"/>
    </xf>
    <xf numFmtId="0" fontId="4" fillId="4" borderId="0" xfId="1" applyNumberFormat="1" applyFont="1" applyFill="1" applyBorder="1" applyAlignment="1">
      <alignment vertical="top"/>
    </xf>
    <xf numFmtId="8" fontId="4" fillId="4" borderId="0" xfId="1" applyNumberFormat="1" applyFont="1" applyFill="1" applyBorder="1" applyAlignment="1">
      <alignment vertical="top" wrapText="1"/>
    </xf>
    <xf numFmtId="0" fontId="4" fillId="0" borderId="0" xfId="1" applyFont="1" applyFill="1"/>
    <xf numFmtId="0" fontId="4" fillId="0" borderId="0" xfId="1" applyFont="1" applyFill="1" applyBorder="1" applyAlignment="1">
      <alignment horizontal="center" vertical="top"/>
    </xf>
    <xf numFmtId="0" fontId="4" fillId="0" borderId="0" xfId="1" applyNumberFormat="1" applyFont="1" applyFill="1" applyBorder="1" applyAlignment="1">
      <alignment vertical="top" wrapText="1"/>
    </xf>
    <xf numFmtId="0" fontId="4" fillId="0" borderId="0" xfId="1" applyNumberFormat="1" applyFont="1" applyFill="1" applyBorder="1" applyAlignment="1">
      <alignment vertical="top"/>
    </xf>
    <xf numFmtId="8" fontId="4" fillId="0" borderId="0" xfId="1" applyNumberFormat="1" applyFont="1" applyFill="1" applyBorder="1" applyAlignment="1">
      <alignment vertical="top" wrapText="1"/>
    </xf>
    <xf numFmtId="8" fontId="4" fillId="4" borderId="0" xfId="1" applyNumberFormat="1" applyFont="1" applyFill="1" applyBorder="1" applyAlignment="1">
      <alignment horizontal="right" vertical="top" wrapText="1"/>
    </xf>
    <xf numFmtId="8" fontId="4" fillId="0" borderId="0" xfId="1" applyNumberFormat="1" applyFont="1" applyFill="1" applyBorder="1" applyAlignment="1">
      <alignment horizontal="right" vertical="top" wrapText="1"/>
    </xf>
    <xf numFmtId="0" fontId="4" fillId="0" borderId="0" xfId="1" applyFont="1" applyFill="1" applyBorder="1" applyAlignment="1">
      <alignment vertical="top" wrapText="1"/>
    </xf>
    <xf numFmtId="8" fontId="4" fillId="0" borderId="0" xfId="1" applyNumberFormat="1" applyFont="1" applyFill="1" applyAlignment="1">
      <alignment vertical="top"/>
    </xf>
    <xf numFmtId="0" fontId="4" fillId="4" borderId="0" xfId="1" applyFont="1" applyFill="1" applyAlignment="1">
      <alignment horizontal="right" vertical="top"/>
    </xf>
    <xf numFmtId="0" fontId="4" fillId="0" borderId="0" xfId="0" applyFont="1" applyFill="1" applyAlignment="1">
      <alignment horizontal="center" vertical="top"/>
    </xf>
    <xf numFmtId="0" fontId="4" fillId="0" borderId="0" xfId="0" applyFont="1" applyAlignment="1">
      <alignment horizontal="center" vertical="top"/>
    </xf>
    <xf numFmtId="0" fontId="0" fillId="5" borderId="0" xfId="0" applyFill="1" applyAlignment="1">
      <alignment horizontal="center" vertical="center" wrapText="1"/>
    </xf>
    <xf numFmtId="0" fontId="0" fillId="6" borderId="0" xfId="0" applyFill="1" applyAlignment="1">
      <alignment horizontal="center" vertical="center" wrapText="1"/>
    </xf>
    <xf numFmtId="0" fontId="0" fillId="6" borderId="0" xfId="0" applyFill="1" applyAlignment="1">
      <alignment horizontal="left" indent="1"/>
    </xf>
    <xf numFmtId="0" fontId="0" fillId="6" borderId="0" xfId="0" applyFill="1"/>
    <xf numFmtId="0" fontId="8" fillId="6" borderId="0" xfId="0" applyFont="1" applyFill="1" applyBorder="1" applyAlignment="1">
      <alignment horizontal="right"/>
    </xf>
    <xf numFmtId="0" fontId="3" fillId="5" borderId="0" xfId="0" applyFont="1" applyFill="1" applyAlignment="1">
      <alignment horizontal="left"/>
    </xf>
    <xf numFmtId="0" fontId="0" fillId="6" borderId="6" xfId="0" applyFill="1" applyBorder="1" applyAlignment="1">
      <alignment horizontal="center" vertical="center" wrapText="1"/>
    </xf>
    <xf numFmtId="0" fontId="3" fillId="0" borderId="0" xfId="0" applyFont="1" applyFill="1"/>
    <xf numFmtId="0" fontId="0" fillId="0" borderId="0" xfId="0" applyFill="1" applyAlignment="1">
      <alignment horizontal="center" vertical="center" wrapText="1"/>
    </xf>
    <xf numFmtId="0" fontId="0" fillId="0" borderId="0" xfId="0" applyFill="1"/>
    <xf numFmtId="0" fontId="4" fillId="0" borderId="0" xfId="0" applyFont="1" applyFill="1" applyAlignment="1">
      <alignment horizontal="center" vertical="center" wrapText="1"/>
    </xf>
    <xf numFmtId="0" fontId="0" fillId="0" borderId="0" xfId="0" applyFill="1" applyAlignment="1">
      <alignment horizontal="left" indent="1"/>
    </xf>
    <xf numFmtId="0" fontId="8" fillId="0" borderId="0" xfId="0" applyFont="1" applyFill="1" applyBorder="1" applyAlignment="1">
      <alignment horizontal="right"/>
    </xf>
    <xf numFmtId="0" fontId="8" fillId="0" borderId="0" xfId="0" applyFont="1" applyFill="1" applyAlignment="1">
      <alignment horizontal="right" indent="1"/>
    </xf>
    <xf numFmtId="0" fontId="8" fillId="0" borderId="0" xfId="0" applyFont="1" applyFill="1" applyAlignment="1">
      <alignment horizontal="right"/>
    </xf>
    <xf numFmtId="0" fontId="0" fillId="0" borderId="0" xfId="0" applyFill="1" applyAlignment="1">
      <alignment horizontal="center" vertical="center"/>
    </xf>
    <xf numFmtId="0" fontId="7" fillId="0" borderId="0" xfId="0" applyFont="1" applyFill="1" applyAlignment="1">
      <alignment vertical="top" wrapText="1"/>
    </xf>
    <xf numFmtId="0" fontId="4" fillId="0" borderId="0" xfId="0" applyFont="1" applyFill="1" applyAlignment="1">
      <alignment horizontal="center" vertical="center"/>
    </xf>
    <xf numFmtId="0" fontId="8" fillId="0" borderId="5" xfId="0" applyFont="1" applyFill="1" applyBorder="1" applyAlignment="1">
      <alignment horizontal="right"/>
    </xf>
    <xf numFmtId="0" fontId="3" fillId="0" borderId="5" xfId="0" applyFont="1" applyFill="1" applyBorder="1" applyAlignment="1">
      <alignment horizontal="center" vertical="center"/>
    </xf>
    <xf numFmtId="0" fontId="8" fillId="0" borderId="0" xfId="0" applyFont="1" applyFill="1"/>
    <xf numFmtId="0" fontId="1" fillId="0" borderId="0" xfId="0" applyFont="1" applyFill="1" applyBorder="1" applyAlignment="1" applyProtection="1">
      <alignment vertical="center"/>
      <protection locked="0"/>
    </xf>
    <xf numFmtId="0" fontId="3" fillId="0" borderId="0" xfId="0" applyFont="1" applyFill="1" applyBorder="1" applyAlignment="1" applyProtection="1">
      <alignment vertical="center" wrapText="1"/>
      <protection locked="0"/>
    </xf>
    <xf numFmtId="0" fontId="0" fillId="0" borderId="0" xfId="0" applyFill="1" applyBorder="1" applyAlignment="1" applyProtection="1">
      <alignment vertical="center" wrapText="1"/>
      <protection locked="0"/>
    </xf>
    <xf numFmtId="0" fontId="0" fillId="0" borderId="0" xfId="0" applyFont="1" applyFill="1" applyBorder="1" applyAlignment="1" applyProtection="1">
      <alignment vertical="center" wrapText="1"/>
      <protection locked="0"/>
    </xf>
    <xf numFmtId="0" fontId="3" fillId="0" borderId="0" xfId="0" applyFont="1" applyFill="1" applyBorder="1" applyAlignment="1" applyProtection="1">
      <alignment horizontal="left" vertical="center" wrapText="1"/>
      <protection locked="0"/>
    </xf>
    <xf numFmtId="0" fontId="0" fillId="0" borderId="0" xfId="0" applyFill="1" applyBorder="1" applyAlignment="1" applyProtection="1">
      <alignment horizontal="left" vertical="center" wrapText="1"/>
      <protection locked="0"/>
    </xf>
    <xf numFmtId="0" fontId="0" fillId="0" borderId="0" xfId="0" applyFill="1" applyBorder="1"/>
    <xf numFmtId="0" fontId="1" fillId="0" borderId="0" xfId="0" applyFont="1" applyFill="1" applyBorder="1" applyAlignment="1" applyProtection="1">
      <alignment vertical="top" wrapText="1"/>
      <protection locked="0"/>
    </xf>
    <xf numFmtId="0" fontId="7" fillId="0" borderId="0" xfId="0" applyFont="1" applyFill="1" applyBorder="1" applyAlignment="1" applyProtection="1">
      <alignment vertical="center" wrapText="1"/>
      <protection locked="0"/>
    </xf>
    <xf numFmtId="0" fontId="4" fillId="0" borderId="0" xfId="0" applyFont="1" applyFill="1" applyAlignment="1">
      <alignment horizontal="center"/>
    </xf>
    <xf numFmtId="0" fontId="0" fillId="0" borderId="0" xfId="0" applyFill="1" applyAlignment="1">
      <alignment horizontal="center"/>
    </xf>
    <xf numFmtId="0" fontId="0" fillId="0" borderId="4" xfId="0" applyFill="1" applyBorder="1"/>
    <xf numFmtId="0" fontId="3" fillId="5" borderId="0" xfId="0" applyFont="1" applyFill="1"/>
    <xf numFmtId="0" fontId="8" fillId="5" borderId="0" xfId="0" applyFont="1" applyFill="1" applyBorder="1" applyAlignment="1">
      <alignment horizontal="right"/>
    </xf>
    <xf numFmtId="0" fontId="9" fillId="0" borderId="0" xfId="0" applyFont="1" applyFill="1" applyAlignment="1">
      <alignment vertical="center"/>
    </xf>
    <xf numFmtId="0" fontId="7" fillId="0" borderId="0" xfId="0" applyFont="1" applyFill="1" applyAlignment="1">
      <alignment horizontal="right"/>
    </xf>
    <xf numFmtId="0" fontId="4" fillId="0" borderId="0" xfId="0" applyFont="1" applyFill="1" applyBorder="1" applyAlignment="1">
      <alignment horizontal="center"/>
    </xf>
    <xf numFmtId="0" fontId="0" fillId="0" borderId="0" xfId="0" applyFill="1" applyBorder="1" applyAlignment="1">
      <alignment horizontal="center" vertical="center"/>
    </xf>
    <xf numFmtId="0" fontId="4" fillId="0" borderId="1" xfId="1" applyNumberFormat="1" applyFont="1" applyFill="1" applyBorder="1" applyAlignment="1">
      <alignment horizontal="center" vertical="center" wrapText="1"/>
    </xf>
    <xf numFmtId="0" fontId="4" fillId="6" borderId="1" xfId="1" applyNumberFormat="1" applyFont="1" applyFill="1" applyBorder="1" applyAlignment="1">
      <alignment horizontal="center" vertical="center" wrapText="1"/>
    </xf>
    <xf numFmtId="0" fontId="4" fillId="6" borderId="2" xfId="0" applyFont="1" applyFill="1" applyBorder="1" applyAlignment="1">
      <alignment horizontal="center"/>
    </xf>
    <xf numFmtId="0" fontId="0" fillId="6" borderId="2" xfId="0" applyFill="1" applyBorder="1" applyAlignment="1">
      <alignment horizontal="center" vertical="center"/>
    </xf>
    <xf numFmtId="0" fontId="0" fillId="6" borderId="3" xfId="0" applyFill="1" applyBorder="1"/>
    <xf numFmtId="0" fontId="0" fillId="6" borderId="2" xfId="0" applyFill="1" applyBorder="1"/>
    <xf numFmtId="0" fontId="4" fillId="6" borderId="2" xfId="0" applyFont="1" applyFill="1" applyBorder="1" applyAlignment="1">
      <alignment horizontal="center" vertical="center"/>
    </xf>
    <xf numFmtId="0" fontId="3" fillId="6" borderId="7" xfId="0" applyFont="1" applyFill="1" applyBorder="1" applyAlignment="1">
      <alignment horizontal="center" vertical="center"/>
    </xf>
    <xf numFmtId="0" fontId="0" fillId="6" borderId="3" xfId="0" applyFill="1" applyBorder="1" applyAlignment="1">
      <alignment horizontal="center" vertical="center"/>
    </xf>
    <xf numFmtId="0" fontId="4" fillId="0" borderId="2"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6" borderId="2" xfId="0" applyFill="1" applyBorder="1" applyAlignment="1">
      <alignment horizontal="center" vertical="center" wrapText="1"/>
    </xf>
    <xf numFmtId="0" fontId="0" fillId="0" borderId="2" xfId="0" applyFill="1" applyBorder="1" applyAlignment="1">
      <alignment horizontal="center" vertical="center" wrapText="1"/>
    </xf>
    <xf numFmtId="0" fontId="0" fillId="6" borderId="3" xfId="0"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0" fontId="8" fillId="8" borderId="0" xfId="0" applyFont="1" applyFill="1" applyAlignment="1">
      <alignment horizontal="right"/>
    </xf>
    <xf numFmtId="0" fontId="3" fillId="8" borderId="0" xfId="0" applyFont="1" applyFill="1" applyAlignment="1" applyProtection="1">
      <alignment horizontal="center" vertical="center" wrapText="1"/>
      <protection locked="0"/>
    </xf>
    <xf numFmtId="0" fontId="0" fillId="5" borderId="0" xfId="0" applyFill="1" applyBorder="1" applyAlignment="1">
      <alignment horizontal="center" vertical="center" wrapText="1"/>
    </xf>
    <xf numFmtId="0" fontId="0" fillId="0" borderId="0" xfId="0" applyFill="1" applyBorder="1" applyAlignment="1">
      <alignment horizontal="center" vertical="center" wrapText="1"/>
    </xf>
    <xf numFmtId="0" fontId="0" fillId="6" borderId="0" xfId="0" applyFill="1" applyBorder="1" applyAlignment="1">
      <alignment horizontal="center" vertical="center" wrapText="1"/>
    </xf>
    <xf numFmtId="0" fontId="3" fillId="0" borderId="0" xfId="0" applyFont="1" applyFill="1" applyBorder="1" applyAlignment="1">
      <alignment horizontal="center" vertical="center" wrapText="1"/>
    </xf>
    <xf numFmtId="0" fontId="3" fillId="8" borderId="2" xfId="0" applyFont="1" applyFill="1" applyBorder="1" applyAlignment="1" applyProtection="1">
      <alignment horizontal="center" vertical="center" wrapText="1"/>
      <protection locked="0"/>
    </xf>
    <xf numFmtId="0" fontId="12" fillId="0" borderId="0" xfId="0" applyFont="1" applyFill="1" applyAlignment="1">
      <alignment horizontal="center" vertical="center"/>
    </xf>
    <xf numFmtId="0" fontId="12" fillId="9" borderId="0" xfId="0" applyFont="1" applyFill="1" applyAlignment="1">
      <alignment horizontal="center" vertical="center"/>
    </xf>
    <xf numFmtId="0" fontId="13" fillId="9" borderId="0" xfId="1" applyNumberFormat="1" applyFont="1" applyFill="1" applyBorder="1" applyAlignment="1">
      <alignment horizontal="center" vertical="center" wrapText="1"/>
    </xf>
    <xf numFmtId="0" fontId="13" fillId="9" borderId="0" xfId="0" applyFont="1" applyFill="1" applyAlignment="1">
      <alignment horizontal="center" vertical="center"/>
    </xf>
    <xf numFmtId="0" fontId="14" fillId="9" borderId="5" xfId="0" applyFont="1" applyFill="1" applyBorder="1" applyAlignment="1">
      <alignment horizontal="center" vertical="center"/>
    </xf>
    <xf numFmtId="0" fontId="5" fillId="9" borderId="0" xfId="0" applyFont="1" applyFill="1" applyAlignment="1">
      <alignment horizontal="center" vertical="center" wrapText="1"/>
    </xf>
    <xf numFmtId="0" fontId="0" fillId="9" borderId="0" xfId="0" applyFill="1" applyAlignment="1">
      <alignment horizontal="center" vertical="center"/>
    </xf>
    <xf numFmtId="0" fontId="0" fillId="9" borderId="0" xfId="0" applyFill="1"/>
    <xf numFmtId="0" fontId="5" fillId="9" borderId="0" xfId="0" applyFont="1" applyFill="1" applyAlignment="1">
      <alignment horizontal="center" vertical="center"/>
    </xf>
    <xf numFmtId="0" fontId="13" fillId="9" borderId="0" xfId="0" applyFont="1" applyFill="1" applyAlignment="1">
      <alignment horizontal="center"/>
    </xf>
    <xf numFmtId="0" fontId="12" fillId="9" borderId="0" xfId="0" applyFont="1" applyFill="1"/>
    <xf numFmtId="0" fontId="13" fillId="9" borderId="0" xfId="0" applyFont="1" applyFill="1" applyAlignment="1">
      <alignment horizontal="center" vertical="center" wrapText="1"/>
    </xf>
    <xf numFmtId="0" fontId="12" fillId="9" borderId="0" xfId="0" applyFont="1" applyFill="1" applyAlignment="1">
      <alignment horizontal="center" vertical="center" wrapText="1"/>
    </xf>
    <xf numFmtId="0" fontId="12" fillId="9" borderId="0"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14" fillId="9" borderId="0" xfId="0" applyFont="1" applyFill="1" applyBorder="1" applyAlignment="1">
      <alignment horizontal="center" vertical="center" wrapText="1"/>
    </xf>
    <xf numFmtId="0" fontId="5" fillId="9" borderId="0" xfId="0" applyFont="1" applyFill="1" applyBorder="1" applyAlignment="1">
      <alignment horizontal="center" vertical="center" wrapText="1"/>
    </xf>
    <xf numFmtId="0" fontId="13" fillId="4" borderId="0" xfId="1" applyNumberFormat="1" applyFont="1" applyFill="1" applyBorder="1" applyAlignment="1">
      <alignment vertical="top" wrapText="1"/>
    </xf>
    <xf numFmtId="0" fontId="13" fillId="4" borderId="0" xfId="1" applyNumberFormat="1" applyFont="1" applyFill="1" applyBorder="1" applyAlignment="1">
      <alignment vertical="top"/>
    </xf>
    <xf numFmtId="0" fontId="13" fillId="4" borderId="0" xfId="1" applyFont="1" applyFill="1" applyBorder="1" applyAlignment="1">
      <alignment vertical="top" wrapText="1"/>
    </xf>
    <xf numFmtId="8" fontId="13" fillId="4" borderId="0" xfId="1" applyNumberFormat="1" applyFont="1" applyFill="1" applyBorder="1" applyAlignment="1">
      <alignment vertical="top" wrapText="1"/>
    </xf>
    <xf numFmtId="0" fontId="15" fillId="0" borderId="0" xfId="0" applyFont="1" applyAlignment="1">
      <alignment vertical="top" wrapText="1"/>
    </xf>
    <xf numFmtId="8" fontId="4" fillId="0" borderId="0" xfId="0" applyNumberFormat="1" applyFont="1" applyFill="1" applyAlignment="1">
      <alignment horizontal="center" vertical="top"/>
    </xf>
    <xf numFmtId="0" fontId="4" fillId="0" borderId="0" xfId="0" applyFont="1" applyFill="1" applyAlignment="1">
      <alignment vertical="top" wrapText="1"/>
    </xf>
    <xf numFmtId="0" fontId="4" fillId="6" borderId="0" xfId="0" applyFont="1" applyFill="1" applyAlignment="1">
      <alignment horizontal="center" vertical="top"/>
    </xf>
    <xf numFmtId="0" fontId="4" fillId="6" borderId="0" xfId="0" applyFont="1" applyFill="1" applyAlignment="1">
      <alignment vertical="top" wrapText="1"/>
    </xf>
    <xf numFmtId="8" fontId="4" fillId="0" borderId="0" xfId="0" applyNumberFormat="1" applyFont="1" applyFill="1" applyAlignment="1">
      <alignment horizontal="right" vertical="top"/>
    </xf>
    <xf numFmtId="8" fontId="4" fillId="6" borderId="0" xfId="0" applyNumberFormat="1" applyFont="1" applyFill="1" applyAlignment="1">
      <alignment horizontal="right" vertical="top"/>
    </xf>
    <xf numFmtId="0" fontId="6" fillId="7" borderId="0" xfId="0" applyFont="1" applyFill="1" applyAlignment="1" applyProtection="1">
      <alignment horizontal="left" vertical="top"/>
      <protection locked="0"/>
    </xf>
    <xf numFmtId="0" fontId="6" fillId="7" borderId="0"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0" xfId="0" applyFont="1" applyFill="1" applyBorder="1" applyAlignment="1" applyProtection="1">
      <alignment horizontal="left" vertical="center" wrapText="1"/>
      <protection locked="0"/>
    </xf>
    <xf numFmtId="0" fontId="0" fillId="0" borderId="0" xfId="0" applyFill="1" applyAlignment="1">
      <alignment horizontal="left" vertical="top" wrapText="1"/>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30"/>
  <sheetViews>
    <sheetView tabSelected="1" workbookViewId="0">
      <pane xSplit="2" ySplit="3" topLeftCell="C4" activePane="bottomRight" state="frozen"/>
      <selection pane="topRight" activeCell="C1" sqref="C1"/>
      <selection pane="bottomLeft" activeCell="A4" sqref="A4"/>
      <selection pane="bottomRight" activeCell="D3" sqref="D3"/>
    </sheetView>
  </sheetViews>
  <sheetFormatPr defaultRowHeight="15" x14ac:dyDescent="0.25"/>
  <cols>
    <col min="1" max="1" width="2.7109375" style="33" customWidth="1"/>
    <col min="2" max="2" width="81.28515625" style="33" customWidth="1"/>
    <col min="3" max="31" width="12.7109375" style="32" customWidth="1"/>
    <col min="32" max="32" width="12.7109375" style="33" customWidth="1"/>
    <col min="33" max="33" width="16.140625" style="33" customWidth="1"/>
    <col min="34" max="34" width="12.7109375" style="33" customWidth="1"/>
    <col min="35" max="16384" width="9.140625" style="33"/>
  </cols>
  <sheetData>
    <row r="1" spans="2:34" x14ac:dyDescent="0.25">
      <c r="B1" s="31" t="s">
        <v>158</v>
      </c>
      <c r="C1" s="31" t="s">
        <v>257</v>
      </c>
      <c r="D1" s="31"/>
    </row>
    <row r="2" spans="2:34" ht="81" customHeight="1" x14ac:dyDescent="0.25">
      <c r="B2" s="40" t="s">
        <v>304</v>
      </c>
      <c r="C2" s="63" t="s">
        <v>301</v>
      </c>
      <c r="D2" s="2" t="s">
        <v>63</v>
      </c>
      <c r="E2" s="2" t="s">
        <v>3</v>
      </c>
      <c r="F2" s="2" t="s">
        <v>186</v>
      </c>
      <c r="G2" s="2" t="s">
        <v>48</v>
      </c>
      <c r="H2" s="2" t="s">
        <v>187</v>
      </c>
      <c r="I2" s="2" t="s">
        <v>87</v>
      </c>
      <c r="J2" s="2" t="s">
        <v>7</v>
      </c>
      <c r="K2" s="2" t="s">
        <v>70</v>
      </c>
      <c r="L2" s="2" t="s">
        <v>38</v>
      </c>
      <c r="M2" s="2" t="s">
        <v>25</v>
      </c>
      <c r="N2" s="2" t="s">
        <v>73</v>
      </c>
      <c r="O2" s="2" t="s">
        <v>66</v>
      </c>
      <c r="P2" s="2" t="s">
        <v>306</v>
      </c>
      <c r="Q2" s="2" t="s">
        <v>34</v>
      </c>
      <c r="R2" s="2" t="s">
        <v>21</v>
      </c>
      <c r="S2" s="88" t="s">
        <v>261</v>
      </c>
      <c r="T2" s="2" t="s">
        <v>262</v>
      </c>
      <c r="U2" s="2" t="s">
        <v>1</v>
      </c>
      <c r="V2" s="2" t="s">
        <v>52</v>
      </c>
      <c r="W2" s="2" t="s">
        <v>52</v>
      </c>
      <c r="X2" s="2" t="s">
        <v>188</v>
      </c>
      <c r="Y2" s="2" t="s">
        <v>90</v>
      </c>
      <c r="Z2" s="2" t="s">
        <v>40</v>
      </c>
      <c r="AA2" s="2" t="s">
        <v>64</v>
      </c>
      <c r="AB2" s="2" t="s">
        <v>10</v>
      </c>
      <c r="AC2" s="2" t="s">
        <v>31</v>
      </c>
      <c r="AD2" s="2" t="s">
        <v>95</v>
      </c>
      <c r="AE2" s="2" t="s">
        <v>94</v>
      </c>
      <c r="AF2" s="2" t="s">
        <v>322</v>
      </c>
      <c r="AG2" s="2" t="s">
        <v>323</v>
      </c>
      <c r="AH2" s="2" t="s">
        <v>324</v>
      </c>
    </row>
    <row r="3" spans="2:34" ht="15" customHeight="1" x14ac:dyDescent="0.25">
      <c r="C3" s="72" t="s">
        <v>302</v>
      </c>
      <c r="D3" s="34" t="s">
        <v>160</v>
      </c>
      <c r="E3" s="34" t="s">
        <v>161</v>
      </c>
      <c r="F3" s="34" t="s">
        <v>162</v>
      </c>
      <c r="G3" s="34" t="s">
        <v>163</v>
      </c>
      <c r="H3" s="34" t="s">
        <v>164</v>
      </c>
      <c r="I3" s="34" t="s">
        <v>165</v>
      </c>
      <c r="J3" s="34" t="s">
        <v>166</v>
      </c>
      <c r="K3" s="34" t="s">
        <v>167</v>
      </c>
      <c r="L3" s="34" t="s">
        <v>168</v>
      </c>
      <c r="M3" s="34" t="s">
        <v>169</v>
      </c>
      <c r="N3" s="34" t="s">
        <v>170</v>
      </c>
      <c r="O3" s="34" t="s">
        <v>171</v>
      </c>
      <c r="P3" s="34" t="s">
        <v>172</v>
      </c>
      <c r="Q3" s="34" t="s">
        <v>173</v>
      </c>
      <c r="R3" s="34" t="s">
        <v>174</v>
      </c>
      <c r="S3" s="97" t="s">
        <v>175</v>
      </c>
      <c r="T3" s="34" t="s">
        <v>176</v>
      </c>
      <c r="U3" s="34" t="s">
        <v>177</v>
      </c>
      <c r="V3" s="34" t="s">
        <v>178</v>
      </c>
      <c r="W3" s="34" t="s">
        <v>179</v>
      </c>
      <c r="X3" s="34" t="s">
        <v>180</v>
      </c>
      <c r="Y3" s="34" t="s">
        <v>181</v>
      </c>
      <c r="Z3" s="34" t="s">
        <v>182</v>
      </c>
      <c r="AA3" s="34" t="s">
        <v>183</v>
      </c>
      <c r="AB3" s="34" t="s">
        <v>184</v>
      </c>
      <c r="AC3" s="34" t="s">
        <v>185</v>
      </c>
      <c r="AD3" s="34" t="s">
        <v>260</v>
      </c>
      <c r="AE3" s="34" t="s">
        <v>307</v>
      </c>
      <c r="AF3" s="34" t="s">
        <v>318</v>
      </c>
      <c r="AG3" s="34" t="s">
        <v>319</v>
      </c>
      <c r="AH3" s="34" t="s">
        <v>320</v>
      </c>
    </row>
    <row r="4" spans="2:34" x14ac:dyDescent="0.25">
      <c r="B4" s="57" t="s">
        <v>200</v>
      </c>
      <c r="C4" s="73"/>
      <c r="D4" s="24"/>
      <c r="E4" s="24"/>
      <c r="F4" s="24"/>
      <c r="G4" s="24"/>
      <c r="H4" s="24"/>
      <c r="I4" s="24"/>
      <c r="J4" s="24"/>
      <c r="K4" s="24"/>
      <c r="L4" s="24"/>
      <c r="M4" s="24"/>
      <c r="N4" s="24"/>
      <c r="O4" s="24"/>
      <c r="P4" s="24"/>
      <c r="Q4" s="24"/>
      <c r="R4" s="24"/>
      <c r="S4" s="98"/>
      <c r="T4" s="24"/>
      <c r="U4" s="24"/>
      <c r="V4" s="24"/>
      <c r="W4" s="24"/>
      <c r="X4" s="24"/>
      <c r="Y4" s="24"/>
      <c r="Z4" s="24"/>
      <c r="AA4" s="24"/>
      <c r="AB4" s="24"/>
      <c r="AC4" s="24"/>
      <c r="AD4" s="24"/>
      <c r="AE4" s="24"/>
      <c r="AF4" s="24"/>
      <c r="AG4" s="24"/>
      <c r="AH4" s="24"/>
    </row>
    <row r="5" spans="2:34" x14ac:dyDescent="0.25">
      <c r="B5" s="26" t="s">
        <v>201</v>
      </c>
      <c r="C5" s="74">
        <f>'PBB Results'!D12</f>
        <v>1</v>
      </c>
      <c r="D5" s="83">
        <f>'PBB Results'!E12</f>
        <v>0</v>
      </c>
      <c r="E5" s="83">
        <f>'PBB Results'!F12</f>
        <v>0</v>
      </c>
      <c r="F5" s="83">
        <f>'PBB Results'!G12</f>
        <v>0</v>
      </c>
      <c r="G5" s="83">
        <f>'PBB Results'!H12</f>
        <v>0</v>
      </c>
      <c r="H5" s="83">
        <f>'PBB Results'!I12</f>
        <v>0</v>
      </c>
      <c r="I5" s="83">
        <f>'PBB Results'!J12</f>
        <v>0</v>
      </c>
      <c r="J5" s="83">
        <f>'PBB Results'!K12</f>
        <v>0</v>
      </c>
      <c r="K5" s="83">
        <f>'PBB Results'!L12</f>
        <v>0</v>
      </c>
      <c r="L5" s="83">
        <f>'PBB Results'!M12</f>
        <v>0</v>
      </c>
      <c r="M5" s="83">
        <f>'PBB Results'!N12</f>
        <v>0</v>
      </c>
      <c r="N5" s="83">
        <f>'PBB Results'!O12</f>
        <v>0</v>
      </c>
      <c r="O5" s="83">
        <f>'PBB Results'!P12</f>
        <v>0</v>
      </c>
      <c r="P5" s="83">
        <f>'PBB Results'!Q12</f>
        <v>0</v>
      </c>
      <c r="Q5" s="83">
        <f>'PBB Results'!R12</f>
        <v>0</v>
      </c>
      <c r="R5" s="83">
        <f>'PBB Results'!S12</f>
        <v>0</v>
      </c>
      <c r="S5" s="98">
        <f>'PBB Results'!T12</f>
        <v>1</v>
      </c>
      <c r="T5" s="83">
        <f>'PBB Results'!U12</f>
        <v>0</v>
      </c>
      <c r="U5" s="83">
        <f>'PBB Results'!V12</f>
        <v>0</v>
      </c>
      <c r="V5" s="83">
        <f>'PBB Results'!W12</f>
        <v>0</v>
      </c>
      <c r="W5" s="83">
        <f>'PBB Results'!X12</f>
        <v>0</v>
      </c>
      <c r="X5" s="83">
        <f>'PBB Results'!Y12</f>
        <v>0</v>
      </c>
      <c r="Y5" s="83">
        <f>'PBB Results'!Z12</f>
        <v>0</v>
      </c>
      <c r="Z5" s="83">
        <f>'PBB Results'!AA12</f>
        <v>0</v>
      </c>
      <c r="AA5" s="83">
        <f>'PBB Results'!AB12</f>
        <v>0</v>
      </c>
      <c r="AB5" s="83">
        <f>'PBB Results'!AC12</f>
        <v>0</v>
      </c>
      <c r="AC5" s="83">
        <f>'PBB Results'!AD12</f>
        <v>0</v>
      </c>
      <c r="AD5" s="83">
        <f>'PBB Results'!AE12</f>
        <v>0</v>
      </c>
      <c r="AE5" s="83">
        <f>'PBB Results'!AF12</f>
        <v>0</v>
      </c>
      <c r="AF5" s="83">
        <f>'PBB Results'!AG12</f>
        <v>0</v>
      </c>
      <c r="AG5" s="83">
        <f>'PBB Results'!AH12</f>
        <v>0</v>
      </c>
      <c r="AH5" s="83">
        <f>'PBB Results'!AI12</f>
        <v>0</v>
      </c>
    </row>
    <row r="6" spans="2:34" x14ac:dyDescent="0.25">
      <c r="B6" s="26" t="s">
        <v>202</v>
      </c>
      <c r="C6" s="74">
        <f>'PBB Results'!D20</f>
        <v>1</v>
      </c>
      <c r="D6" s="83">
        <f>'PBB Results'!E20</f>
        <v>0</v>
      </c>
      <c r="E6" s="83">
        <f>'PBB Results'!F20</f>
        <v>0</v>
      </c>
      <c r="F6" s="83">
        <f>'PBB Results'!G20</f>
        <v>0</v>
      </c>
      <c r="G6" s="83">
        <f>'PBB Results'!H20</f>
        <v>0</v>
      </c>
      <c r="H6" s="83">
        <f>'PBB Results'!I20</f>
        <v>0</v>
      </c>
      <c r="I6" s="83">
        <f>'PBB Results'!J20</f>
        <v>0</v>
      </c>
      <c r="J6" s="83">
        <f>'PBB Results'!K20</f>
        <v>0</v>
      </c>
      <c r="K6" s="83">
        <f>'PBB Results'!L20</f>
        <v>0</v>
      </c>
      <c r="L6" s="83">
        <f>'PBB Results'!M20</f>
        <v>0</v>
      </c>
      <c r="M6" s="83">
        <f>'PBB Results'!N20</f>
        <v>0</v>
      </c>
      <c r="N6" s="83">
        <f>'PBB Results'!O20</f>
        <v>0</v>
      </c>
      <c r="O6" s="83">
        <f>'PBB Results'!P20</f>
        <v>0</v>
      </c>
      <c r="P6" s="83">
        <f>'PBB Results'!Q20</f>
        <v>0</v>
      </c>
      <c r="Q6" s="83">
        <f>'PBB Results'!R20</f>
        <v>0</v>
      </c>
      <c r="R6" s="83">
        <f>'PBB Results'!S20</f>
        <v>0</v>
      </c>
      <c r="S6" s="98">
        <f>'PBB Results'!T13</f>
        <v>0</v>
      </c>
      <c r="T6" s="83">
        <f>'PBB Results'!U20</f>
        <v>0</v>
      </c>
      <c r="U6" s="83">
        <f>'PBB Results'!V20</f>
        <v>0</v>
      </c>
      <c r="V6" s="83">
        <f>'PBB Results'!W20</f>
        <v>0</v>
      </c>
      <c r="W6" s="83">
        <f>'PBB Results'!X20</f>
        <v>0</v>
      </c>
      <c r="X6" s="83">
        <f>'PBB Results'!Y20</f>
        <v>0</v>
      </c>
      <c r="Y6" s="83">
        <f>'PBB Results'!Z20</f>
        <v>0</v>
      </c>
      <c r="Z6" s="83">
        <f>'PBB Results'!AA20</f>
        <v>0</v>
      </c>
      <c r="AA6" s="83">
        <f>'PBB Results'!AB20</f>
        <v>0</v>
      </c>
      <c r="AB6" s="83">
        <f>'PBB Results'!AC20</f>
        <v>0</v>
      </c>
      <c r="AC6" s="83">
        <f>'PBB Results'!AD20</f>
        <v>0</v>
      </c>
      <c r="AD6" s="83">
        <f>'PBB Results'!AE20</f>
        <v>0</v>
      </c>
      <c r="AE6" s="83">
        <f>'PBB Results'!AF20</f>
        <v>0</v>
      </c>
      <c r="AF6" s="83">
        <f>'PBB Results'!AG20</f>
        <v>0</v>
      </c>
      <c r="AG6" s="83">
        <f>'PBB Results'!AH20</f>
        <v>0</v>
      </c>
      <c r="AH6" s="83">
        <f>'PBB Results'!AI20</f>
        <v>0</v>
      </c>
    </row>
    <row r="7" spans="2:34" x14ac:dyDescent="0.25">
      <c r="B7" s="26" t="s">
        <v>203</v>
      </c>
      <c r="C7" s="74">
        <f>'PBB Results'!D28</f>
        <v>1</v>
      </c>
      <c r="D7" s="83">
        <f>'PBB Results'!E28</f>
        <v>0</v>
      </c>
      <c r="E7" s="83">
        <f>'PBB Results'!F28</f>
        <v>0</v>
      </c>
      <c r="F7" s="83">
        <f>'PBB Results'!G28</f>
        <v>0</v>
      </c>
      <c r="G7" s="83">
        <f>'PBB Results'!H28</f>
        <v>0</v>
      </c>
      <c r="H7" s="83">
        <f>'PBB Results'!I28</f>
        <v>0</v>
      </c>
      <c r="I7" s="83">
        <f>'PBB Results'!J28</f>
        <v>0</v>
      </c>
      <c r="J7" s="83">
        <f>'PBB Results'!K28</f>
        <v>0</v>
      </c>
      <c r="K7" s="83">
        <f>'PBB Results'!L28</f>
        <v>0</v>
      </c>
      <c r="L7" s="83">
        <f>'PBB Results'!M28</f>
        <v>0</v>
      </c>
      <c r="M7" s="83">
        <f>'PBB Results'!N28</f>
        <v>0</v>
      </c>
      <c r="N7" s="83">
        <f>'PBB Results'!O28</f>
        <v>0</v>
      </c>
      <c r="O7" s="83">
        <f>'PBB Results'!P28</f>
        <v>0</v>
      </c>
      <c r="P7" s="83">
        <f>'PBB Results'!Q28</f>
        <v>0</v>
      </c>
      <c r="Q7" s="83">
        <f>'PBB Results'!R28</f>
        <v>0</v>
      </c>
      <c r="R7" s="83">
        <f>'PBB Results'!S28</f>
        <v>0</v>
      </c>
      <c r="S7" s="98">
        <f>'PBB Results'!T14</f>
        <v>0</v>
      </c>
      <c r="T7" s="83">
        <f>'PBB Results'!U28</f>
        <v>0</v>
      </c>
      <c r="U7" s="83">
        <f>'PBB Results'!V28</f>
        <v>0</v>
      </c>
      <c r="V7" s="83">
        <f>'PBB Results'!W28</f>
        <v>0</v>
      </c>
      <c r="W7" s="83">
        <f>'PBB Results'!X28</f>
        <v>0</v>
      </c>
      <c r="X7" s="83">
        <f>'PBB Results'!Y28</f>
        <v>0</v>
      </c>
      <c r="Y7" s="83">
        <f>'PBB Results'!Z28</f>
        <v>0</v>
      </c>
      <c r="Z7" s="83">
        <f>'PBB Results'!AA28</f>
        <v>0</v>
      </c>
      <c r="AA7" s="83">
        <f>'PBB Results'!AB28</f>
        <v>0</v>
      </c>
      <c r="AB7" s="83">
        <f>'PBB Results'!AC28</f>
        <v>0</v>
      </c>
      <c r="AC7" s="83">
        <f>'PBB Results'!AD28</f>
        <v>0</v>
      </c>
      <c r="AD7" s="83">
        <f>'PBB Results'!AE28</f>
        <v>0</v>
      </c>
      <c r="AE7" s="83">
        <f>'PBB Results'!AF28</f>
        <v>0</v>
      </c>
      <c r="AF7" s="83">
        <f>'PBB Results'!AG28</f>
        <v>0</v>
      </c>
      <c r="AG7" s="83">
        <f>'PBB Results'!AH28</f>
        <v>0</v>
      </c>
      <c r="AH7" s="83">
        <f>'PBB Results'!AI28</f>
        <v>0</v>
      </c>
    </row>
    <row r="8" spans="2:34" x14ac:dyDescent="0.25">
      <c r="B8" s="26" t="s">
        <v>205</v>
      </c>
      <c r="C8" s="74">
        <f>'PBB Results'!D36</f>
        <v>2</v>
      </c>
      <c r="D8" s="83">
        <f>'PBB Results'!E36</f>
        <v>0</v>
      </c>
      <c r="E8" s="83">
        <f>'PBB Results'!F36</f>
        <v>0</v>
      </c>
      <c r="F8" s="83">
        <f>'PBB Results'!G36</f>
        <v>0</v>
      </c>
      <c r="G8" s="83">
        <f>'PBB Results'!H36</f>
        <v>0</v>
      </c>
      <c r="H8" s="83">
        <f>'PBB Results'!I36</f>
        <v>0</v>
      </c>
      <c r="I8" s="83">
        <f>'PBB Results'!J36</f>
        <v>0</v>
      </c>
      <c r="J8" s="83">
        <f>'PBB Results'!K36</f>
        <v>0</v>
      </c>
      <c r="K8" s="83">
        <f>'PBB Results'!L36</f>
        <v>0</v>
      </c>
      <c r="L8" s="83">
        <f>'PBB Results'!M36</f>
        <v>0</v>
      </c>
      <c r="M8" s="83">
        <f>'PBB Results'!N36</f>
        <v>0</v>
      </c>
      <c r="N8" s="83">
        <f>'PBB Results'!O36</f>
        <v>0</v>
      </c>
      <c r="O8" s="83">
        <f>'PBB Results'!P36</f>
        <v>0</v>
      </c>
      <c r="P8" s="83">
        <f>'PBB Results'!Q36</f>
        <v>0</v>
      </c>
      <c r="Q8" s="83">
        <f>'PBB Results'!R36</f>
        <v>0</v>
      </c>
      <c r="R8" s="83">
        <f>'PBB Results'!S36</f>
        <v>0</v>
      </c>
      <c r="S8" s="98">
        <f>'PBB Results'!T15</f>
        <v>0</v>
      </c>
      <c r="T8" s="83">
        <f>'PBB Results'!U36</f>
        <v>0</v>
      </c>
      <c r="U8" s="83">
        <f>'PBB Results'!V36</f>
        <v>0</v>
      </c>
      <c r="V8" s="83">
        <f>'PBB Results'!W36</f>
        <v>0</v>
      </c>
      <c r="W8" s="83">
        <f>'PBB Results'!X36</f>
        <v>0</v>
      </c>
      <c r="X8" s="83">
        <f>'PBB Results'!Y36</f>
        <v>0</v>
      </c>
      <c r="Y8" s="83">
        <f>'PBB Results'!Z36</f>
        <v>0</v>
      </c>
      <c r="Z8" s="83">
        <f>'PBB Results'!AA36</f>
        <v>0</v>
      </c>
      <c r="AA8" s="83">
        <f>'PBB Results'!AB36</f>
        <v>0</v>
      </c>
      <c r="AB8" s="83">
        <f>'PBB Results'!AC36</f>
        <v>0</v>
      </c>
      <c r="AC8" s="83">
        <f>'PBB Results'!AD36</f>
        <v>0</v>
      </c>
      <c r="AD8" s="83">
        <f>'PBB Results'!AE36</f>
        <v>0</v>
      </c>
      <c r="AE8" s="83">
        <f>'PBB Results'!AF36</f>
        <v>0</v>
      </c>
      <c r="AF8" s="83">
        <f>'PBB Results'!AG36</f>
        <v>0</v>
      </c>
      <c r="AG8" s="83">
        <f>'PBB Results'!AH36</f>
        <v>0</v>
      </c>
      <c r="AH8" s="83">
        <f>'PBB Results'!AI36</f>
        <v>0</v>
      </c>
    </row>
    <row r="9" spans="2:34" x14ac:dyDescent="0.25">
      <c r="B9" s="26" t="s">
        <v>204</v>
      </c>
      <c r="C9" s="74">
        <f>'PBB Results'!D42</f>
        <v>0</v>
      </c>
      <c r="D9" s="83">
        <f>'PBB Results'!E42</f>
        <v>0</v>
      </c>
      <c r="E9" s="83">
        <f>'PBB Results'!F42</f>
        <v>0</v>
      </c>
      <c r="F9" s="83">
        <f>'PBB Results'!G42</f>
        <v>0</v>
      </c>
      <c r="G9" s="83">
        <f>'PBB Results'!H42</f>
        <v>0</v>
      </c>
      <c r="H9" s="83">
        <f>'PBB Results'!I42</f>
        <v>0</v>
      </c>
      <c r="I9" s="83">
        <f>'PBB Results'!J42</f>
        <v>0</v>
      </c>
      <c r="J9" s="83">
        <f>'PBB Results'!K42</f>
        <v>0</v>
      </c>
      <c r="K9" s="83">
        <f>'PBB Results'!L42</f>
        <v>0</v>
      </c>
      <c r="L9" s="83">
        <f>'PBB Results'!M42</f>
        <v>0</v>
      </c>
      <c r="M9" s="83">
        <f>'PBB Results'!N42</f>
        <v>0</v>
      </c>
      <c r="N9" s="83">
        <f>'PBB Results'!O42</f>
        <v>0</v>
      </c>
      <c r="O9" s="83">
        <f>'PBB Results'!P42</f>
        <v>0</v>
      </c>
      <c r="P9" s="83">
        <f>'PBB Results'!Q42</f>
        <v>0</v>
      </c>
      <c r="Q9" s="83">
        <f>'PBB Results'!R42</f>
        <v>0</v>
      </c>
      <c r="R9" s="83">
        <f>'PBB Results'!S42</f>
        <v>0</v>
      </c>
      <c r="S9" s="98">
        <f>'PBB Results'!T16</f>
        <v>0</v>
      </c>
      <c r="T9" s="83">
        <f>'PBB Results'!U42</f>
        <v>0</v>
      </c>
      <c r="U9" s="83">
        <f>'PBB Results'!V42</f>
        <v>0</v>
      </c>
      <c r="V9" s="83">
        <f>'PBB Results'!W42</f>
        <v>0</v>
      </c>
      <c r="W9" s="83">
        <f>'PBB Results'!X42</f>
        <v>0</v>
      </c>
      <c r="X9" s="83">
        <f>'PBB Results'!Y42</f>
        <v>0</v>
      </c>
      <c r="Y9" s="83">
        <f>'PBB Results'!Z42</f>
        <v>0</v>
      </c>
      <c r="Z9" s="83">
        <f>'PBB Results'!AA42</f>
        <v>0</v>
      </c>
      <c r="AA9" s="83">
        <f>'PBB Results'!AB42</f>
        <v>0</v>
      </c>
      <c r="AB9" s="83">
        <f>'PBB Results'!AC42</f>
        <v>0</v>
      </c>
      <c r="AC9" s="83">
        <f>'PBB Results'!AD42</f>
        <v>0</v>
      </c>
      <c r="AD9" s="83">
        <f>'PBB Results'!AE42</f>
        <v>0</v>
      </c>
      <c r="AE9" s="83">
        <f>'PBB Results'!AF42</f>
        <v>0</v>
      </c>
      <c r="AF9" s="83">
        <f>'PBB Results'!AG42</f>
        <v>0</v>
      </c>
      <c r="AG9" s="83">
        <f>'PBB Results'!AH42</f>
        <v>0</v>
      </c>
      <c r="AH9" s="83">
        <f>'PBB Results'!AI42</f>
        <v>0</v>
      </c>
    </row>
    <row r="10" spans="2:34" x14ac:dyDescent="0.25">
      <c r="B10" s="27"/>
      <c r="C10" s="74"/>
      <c r="D10" s="25"/>
      <c r="E10" s="25"/>
      <c r="F10" s="25"/>
      <c r="G10" s="25"/>
      <c r="H10" s="25"/>
      <c r="I10" s="25"/>
      <c r="J10" s="25"/>
      <c r="K10" s="25"/>
      <c r="L10" s="25"/>
      <c r="M10" s="25"/>
      <c r="N10" s="25"/>
      <c r="O10" s="25"/>
      <c r="P10" s="25"/>
      <c r="Q10" s="25"/>
      <c r="R10" s="25"/>
      <c r="S10" s="98"/>
      <c r="T10" s="25"/>
      <c r="U10" s="25"/>
      <c r="V10" s="25"/>
      <c r="W10" s="25"/>
      <c r="X10" s="25"/>
      <c r="Y10" s="25"/>
      <c r="Z10" s="25"/>
      <c r="AA10" s="25"/>
      <c r="AB10" s="25"/>
      <c r="AC10" s="25"/>
      <c r="AD10" s="25"/>
      <c r="AE10" s="25"/>
      <c r="AF10" s="25"/>
      <c r="AG10" s="25"/>
      <c r="AH10" s="25"/>
    </row>
    <row r="11" spans="2:34" x14ac:dyDescent="0.25">
      <c r="B11" s="58" t="s">
        <v>294</v>
      </c>
      <c r="C11" s="73">
        <f>IF('PBB Results'!D46=4,15,IF('PBB Results'!D46=3,10,IF('PBB Results'!D46=2,5, IF('PBB Results'!D46=1,0,"inc."))))</f>
        <v>10</v>
      </c>
      <c r="D11" s="81" t="str">
        <f>IF('PBB Results'!E46=4,15,IF('PBB Results'!E46=3,10,IF('PBB Results'!E46=2,5, IF('PBB Results'!E46=1,0,"inc."))))</f>
        <v>inc.</v>
      </c>
      <c r="E11" s="81" t="str">
        <f>IF('PBB Results'!F46=4,15,IF('PBB Results'!F46=3,10,IF('PBB Results'!F46=2,5, IF('PBB Results'!F46=1,0,"inc."))))</f>
        <v>inc.</v>
      </c>
      <c r="F11" s="81" t="str">
        <f>IF('PBB Results'!G46=4,15,IF('PBB Results'!G46=3,10,IF('PBB Results'!G46=2,5, IF('PBB Results'!G46=1,0,"inc."))))</f>
        <v>inc.</v>
      </c>
      <c r="G11" s="81" t="str">
        <f>IF('PBB Results'!H46=4,15,IF('PBB Results'!H46=3,10,IF('PBB Results'!H46=2,5, IF('PBB Results'!H46=1,0,"inc."))))</f>
        <v>inc.</v>
      </c>
      <c r="H11" s="81" t="str">
        <f>IF('PBB Results'!I46=4,15,IF('PBB Results'!I46=3,10,IF('PBB Results'!I46=2,5, IF('PBB Results'!I46=1,0,"inc."))))</f>
        <v>inc.</v>
      </c>
      <c r="I11" s="81" t="str">
        <f>IF('PBB Results'!J46=4,15,IF('PBB Results'!J46=3,10,IF('PBB Results'!J46=2,5, IF('PBB Results'!J46=1,0,"inc."))))</f>
        <v>inc.</v>
      </c>
      <c r="J11" s="81" t="str">
        <f>IF('PBB Results'!K46=4,15,IF('PBB Results'!K46=3,10,IF('PBB Results'!K46=2,5, IF('PBB Results'!K46=1,0,"inc."))))</f>
        <v>inc.</v>
      </c>
      <c r="K11" s="81" t="str">
        <f>IF('PBB Results'!L46=4,15,IF('PBB Results'!L46=3,10,IF('PBB Results'!L46=2,5, IF('PBB Results'!L46=1,0,"inc."))))</f>
        <v>inc.</v>
      </c>
      <c r="L11" s="81" t="str">
        <f>IF('PBB Results'!M46=4,15,IF('PBB Results'!M46=3,10,IF('PBB Results'!M46=2,5, IF('PBB Results'!M46=1,0,"inc."))))</f>
        <v>inc.</v>
      </c>
      <c r="M11" s="81" t="str">
        <f>IF('PBB Results'!N46=4,15,IF('PBB Results'!N46=3,10,IF('PBB Results'!N46=2,5, IF('PBB Results'!N46=1,0,"inc."))))</f>
        <v>inc.</v>
      </c>
      <c r="N11" s="81" t="str">
        <f>IF('PBB Results'!O46=4,15,IF('PBB Results'!O46=3,10,IF('PBB Results'!O46=2,5, IF('PBB Results'!O46=1,0,"inc."))))</f>
        <v>inc.</v>
      </c>
      <c r="O11" s="81" t="str">
        <f>IF('PBB Results'!P46=4,15,IF('PBB Results'!P46=3,10,IF('PBB Results'!P46=2,5, IF('PBB Results'!P46=1,0,"inc."))))</f>
        <v>inc.</v>
      </c>
      <c r="P11" s="81" t="str">
        <f>IF('PBB Results'!Q46=4,15,IF('PBB Results'!Q46=3,10,IF('PBB Results'!Q46=2,5, IF('PBB Results'!Q46=1,0,"inc."))))</f>
        <v>inc.</v>
      </c>
      <c r="Q11" s="81" t="str">
        <f>IF('PBB Results'!R46=4,15,IF('PBB Results'!R46=3,10,IF('PBB Results'!R46=2,5, IF('PBB Results'!R46=1,0,"inc."))))</f>
        <v>inc.</v>
      </c>
      <c r="R11" s="81" t="str">
        <f>IF('PBB Results'!S46=4,15,IF('PBB Results'!S46=3,10,IF('PBB Results'!S46=2,5, IF('PBB Results'!S46=1,0,"inc."))))</f>
        <v>inc.</v>
      </c>
      <c r="S11" s="99" t="str">
        <f>IF('PBB Results'!T46=4,15,IF('PBB Results'!T46=3,10,IF('PBB Results'!T46=2,5, IF('PBB Results'!T46=1,0,"inc."))))</f>
        <v>inc.</v>
      </c>
      <c r="T11" s="81" t="str">
        <f>IF('PBB Results'!U46=4,15,IF('PBB Results'!U46=3,10,IF('PBB Results'!U46=2,5, IF('PBB Results'!U46=1,0,"inc."))))</f>
        <v>inc.</v>
      </c>
      <c r="U11" s="81" t="str">
        <f>IF('PBB Results'!V46=4,15,IF('PBB Results'!V46=3,10,IF('PBB Results'!V46=2,5, IF('PBB Results'!V46=1,0,"inc."))))</f>
        <v>inc.</v>
      </c>
      <c r="V11" s="81" t="str">
        <f>IF('PBB Results'!W46=4,15,IF('PBB Results'!W46=3,10,IF('PBB Results'!W46=2,5, IF('PBB Results'!W46=1,0,"inc."))))</f>
        <v>inc.</v>
      </c>
      <c r="W11" s="81" t="str">
        <f>IF('PBB Results'!X46=4,15,IF('PBB Results'!X46=3,10,IF('PBB Results'!X46=2,5, IF('PBB Results'!X46=1,0,"inc."))))</f>
        <v>inc.</v>
      </c>
      <c r="X11" s="81" t="str">
        <f>IF('PBB Results'!Y46=4,15,IF('PBB Results'!Y46=3,10,IF('PBB Results'!Y46=2,5, IF('PBB Results'!Y46=1,0,"inc."))))</f>
        <v>inc.</v>
      </c>
      <c r="Y11" s="81" t="str">
        <f>IF('PBB Results'!Z46=4,15,IF('PBB Results'!Z46=3,10,IF('PBB Results'!Z46=2,5, IF('PBB Results'!Z46=1,0,"inc."))))</f>
        <v>inc.</v>
      </c>
      <c r="Z11" s="81" t="str">
        <f>IF('PBB Results'!AA46=4,15,IF('PBB Results'!AA46=3,10,IF('PBB Results'!AA46=2,5, IF('PBB Results'!AA46=1,0,"inc."))))</f>
        <v>inc.</v>
      </c>
      <c r="AA11" s="81" t="str">
        <f>IF('PBB Results'!AB46=4,15,IF('PBB Results'!AB46=3,10,IF('PBB Results'!AB46=2,5, IF('PBB Results'!AB46=1,0,"inc."))))</f>
        <v>inc.</v>
      </c>
      <c r="AB11" s="81" t="str">
        <f>IF('PBB Results'!AC46=4,15,IF('PBB Results'!AC46=3,10,IF('PBB Results'!AC46=2,5, IF('PBB Results'!AC46=1,0,"inc."))))</f>
        <v>inc.</v>
      </c>
      <c r="AC11" s="81" t="str">
        <f>IF('PBB Results'!AD46=4,15,IF('PBB Results'!AD46=3,10,IF('PBB Results'!AD46=2,5, IF('PBB Results'!AD46=1,0,"inc."))))</f>
        <v>inc.</v>
      </c>
      <c r="AD11" s="81" t="str">
        <f>IF('PBB Results'!AE46=4,15,IF('PBB Results'!AE46=3,10,IF('PBB Results'!AE46=2,5, IF('PBB Results'!AE46=1,0,"inc."))))</f>
        <v>inc.</v>
      </c>
      <c r="AE11" s="81" t="str">
        <f>IF('PBB Results'!AF46=4,15,IF('PBB Results'!AF46=3,10,IF('PBB Results'!AF46=2,5, IF('PBB Results'!AF46=1,0,"inc."))))</f>
        <v>inc.</v>
      </c>
      <c r="AF11" s="81" t="str">
        <f>IF('PBB Results'!AG46=4,15,IF('PBB Results'!AG46=3,10,IF('PBB Results'!AG46=2,5, IF('PBB Results'!AG46=1,0,"inc."))))</f>
        <v>inc.</v>
      </c>
      <c r="AG11" s="81" t="str">
        <f>IF('PBB Results'!AH46=4,15,IF('PBB Results'!AH46=3,10,IF('PBB Results'!AH46=2,5, IF('PBB Results'!AH46=1,0,"inc."))))</f>
        <v>inc.</v>
      </c>
      <c r="AH11" s="81" t="str">
        <f>IF('PBB Results'!AI46=4,15,IF('PBB Results'!AI46=3,10,IF('PBB Results'!AI46=2,5, IF('PBB Results'!AI46=1,0,"inc."))))</f>
        <v>inc.</v>
      </c>
    </row>
    <row r="12" spans="2:34" x14ac:dyDescent="0.25">
      <c r="C12" s="75"/>
      <c r="D12" s="82"/>
      <c r="E12" s="82"/>
      <c r="F12" s="82"/>
      <c r="G12" s="82"/>
      <c r="H12" s="82"/>
      <c r="I12" s="82"/>
      <c r="J12" s="82"/>
      <c r="K12" s="82"/>
      <c r="L12" s="82"/>
      <c r="M12" s="82"/>
      <c r="N12" s="82"/>
      <c r="O12" s="82"/>
      <c r="P12" s="82"/>
      <c r="Q12" s="82"/>
      <c r="R12" s="82"/>
      <c r="S12" s="102" t="s">
        <v>315</v>
      </c>
      <c r="T12" s="82"/>
      <c r="U12" s="82"/>
      <c r="V12" s="82"/>
      <c r="W12" s="82"/>
      <c r="X12" s="82"/>
      <c r="Y12" s="82"/>
      <c r="Z12" s="82"/>
      <c r="AA12" s="82"/>
      <c r="AB12" s="82"/>
      <c r="AC12" s="82"/>
      <c r="AD12" s="82"/>
      <c r="AE12" s="82"/>
      <c r="AF12" s="82"/>
      <c r="AG12" s="82"/>
      <c r="AH12" s="82"/>
    </row>
    <row r="13" spans="2:34" x14ac:dyDescent="0.25">
      <c r="B13" s="57" t="s">
        <v>292</v>
      </c>
      <c r="C13" s="73"/>
      <c r="D13" s="81"/>
      <c r="E13" s="81"/>
      <c r="F13" s="81"/>
      <c r="G13" s="81"/>
      <c r="H13" s="81"/>
      <c r="I13" s="81"/>
      <c r="J13" s="81"/>
      <c r="K13" s="81"/>
      <c r="L13" s="81"/>
      <c r="M13" s="81"/>
      <c r="N13" s="81"/>
      <c r="O13" s="81"/>
      <c r="P13" s="81"/>
      <c r="Q13" s="81"/>
      <c r="R13" s="81"/>
      <c r="S13" s="102" t="s">
        <v>317</v>
      </c>
      <c r="T13" s="81"/>
      <c r="U13" s="81"/>
      <c r="V13" s="81"/>
      <c r="W13" s="81"/>
      <c r="X13" s="81"/>
      <c r="Y13" s="81"/>
      <c r="Z13" s="81"/>
      <c r="AA13" s="81"/>
      <c r="AB13" s="81"/>
      <c r="AC13" s="81"/>
      <c r="AD13" s="81"/>
      <c r="AE13" s="81"/>
      <c r="AF13" s="81"/>
      <c r="AG13" s="81"/>
      <c r="AH13" s="81"/>
    </row>
    <row r="14" spans="2:34" x14ac:dyDescent="0.25">
      <c r="B14" s="28" t="s">
        <v>293</v>
      </c>
      <c r="C14" s="74">
        <f>IF('Town Hall Themes'!D16=0,0,IF(AND('Town Hall Themes'!D16&gt;0,'Town Hall Themes'!D16&lt;3),5,10))</f>
        <v>10</v>
      </c>
      <c r="D14" s="83">
        <f>IF('Town Hall Themes'!E16=0,0,IF(AND('Town Hall Themes'!E16&gt;0,'Town Hall Themes'!E16&lt;3),5,10))</f>
        <v>0</v>
      </c>
      <c r="E14" s="83">
        <f>IF('Town Hall Themes'!F16=0,0,IF(AND('Town Hall Themes'!F16&gt;0,'Town Hall Themes'!F16&lt;3),5,10))</f>
        <v>0</v>
      </c>
      <c r="F14" s="83">
        <f>IF('Town Hall Themes'!G16=0,0,IF(AND('Town Hall Themes'!G16&gt;0,'Town Hall Themes'!G16&lt;3),5,10))</f>
        <v>0</v>
      </c>
      <c r="G14" s="83">
        <f>IF('Town Hall Themes'!H16=0,0,IF(AND('Town Hall Themes'!H16&gt;0,'Town Hall Themes'!H16&lt;3),5,10))</f>
        <v>0</v>
      </c>
      <c r="H14" s="83">
        <f>IF('Town Hall Themes'!I16=0,0,IF(AND('Town Hall Themes'!I16&gt;0,'Town Hall Themes'!I16&lt;3),5,10))</f>
        <v>0</v>
      </c>
      <c r="I14" s="83">
        <f>IF('Town Hall Themes'!J16=0,0,IF(AND('Town Hall Themes'!J16&gt;0,'Town Hall Themes'!J16&lt;3),5,10))</f>
        <v>0</v>
      </c>
      <c r="J14" s="83">
        <f>IF('Town Hall Themes'!K16=0,0,IF(AND('Town Hall Themes'!K16&gt;0,'Town Hall Themes'!K16&lt;3),5,10))</f>
        <v>0</v>
      </c>
      <c r="K14" s="83">
        <f>IF('Town Hall Themes'!L16=0,0,IF(AND('Town Hall Themes'!L16&gt;0,'Town Hall Themes'!L16&lt;3),5,10))</f>
        <v>0</v>
      </c>
      <c r="L14" s="83">
        <f>IF('Town Hall Themes'!M16=0,0,IF(AND('Town Hall Themes'!M16&gt;0,'Town Hall Themes'!M16&lt;3),5,10))</f>
        <v>0</v>
      </c>
      <c r="M14" s="83">
        <f>IF('Town Hall Themes'!N16=0,0,IF(AND('Town Hall Themes'!N16&gt;0,'Town Hall Themes'!N16&lt;3),5,10))</f>
        <v>0</v>
      </c>
      <c r="N14" s="83">
        <f>IF('Town Hall Themes'!O16=0,0,IF(AND('Town Hall Themes'!O16&gt;0,'Town Hall Themes'!O16&lt;3),5,10))</f>
        <v>0</v>
      </c>
      <c r="O14" s="83">
        <f>IF('Town Hall Themes'!P16=0,0,IF(AND('Town Hall Themes'!P16&gt;0,'Town Hall Themes'!P16&lt;3),5,10))</f>
        <v>0</v>
      </c>
      <c r="P14" s="83">
        <f>IF('Town Hall Themes'!Q16=0,0,IF(AND('Town Hall Themes'!Q16&gt;0,'Town Hall Themes'!Q16&lt;3),5,10))</f>
        <v>0</v>
      </c>
      <c r="Q14" s="83">
        <f>IF('Town Hall Themes'!R16=0,0,IF(AND('Town Hall Themes'!R16&gt;0,'Town Hall Themes'!R16&lt;3),5,10))</f>
        <v>0</v>
      </c>
      <c r="R14" s="83">
        <f>IF('Town Hall Themes'!S16=0,0,IF(AND('Town Hall Themes'!S16&gt;0,'Town Hall Themes'!S16&lt;3),5,10))</f>
        <v>0</v>
      </c>
      <c r="S14" s="99">
        <f>IF('Town Hall Themes'!T16=0,0,IF(AND('Town Hall Themes'!T16&gt;0,'Town Hall Themes'!T16&lt;3),5,10))</f>
        <v>5</v>
      </c>
      <c r="T14" s="83">
        <f>IF('Town Hall Themes'!U16=0,0,IF(AND('Town Hall Themes'!U16&gt;0,'Town Hall Themes'!U16&lt;3),5,10))</f>
        <v>0</v>
      </c>
      <c r="U14" s="83">
        <f>IF('Town Hall Themes'!V16=0,0,IF(AND('Town Hall Themes'!V16&gt;0,'Town Hall Themes'!V16&lt;3),5,10))</f>
        <v>0</v>
      </c>
      <c r="V14" s="83">
        <f>IF('Town Hall Themes'!W16=0,0,IF(AND('Town Hall Themes'!W16&gt;0,'Town Hall Themes'!W16&lt;3),5,10))</f>
        <v>0</v>
      </c>
      <c r="W14" s="83">
        <f>IF('Town Hall Themes'!X16=0,0,IF(AND('Town Hall Themes'!X16&gt;0,'Town Hall Themes'!X16&lt;3),5,10))</f>
        <v>0</v>
      </c>
      <c r="X14" s="83">
        <f>IF('Town Hall Themes'!Y16=0,0,IF(AND('Town Hall Themes'!Y16&gt;0,'Town Hall Themes'!Y16&lt;3),5,10))</f>
        <v>0</v>
      </c>
      <c r="Y14" s="83">
        <f>IF('Town Hall Themes'!Z16=0,0,IF(AND('Town Hall Themes'!Z16&gt;0,'Town Hall Themes'!Z16&lt;3),5,10))</f>
        <v>0</v>
      </c>
      <c r="Z14" s="83">
        <f>IF('Town Hall Themes'!AA16=0,0,IF(AND('Town Hall Themes'!AA16&gt;0,'Town Hall Themes'!AA16&lt;3),5,10))</f>
        <v>0</v>
      </c>
      <c r="AA14" s="83">
        <f>IF('Town Hall Themes'!AB16=0,0,IF(AND('Town Hall Themes'!AB16&gt;0,'Town Hall Themes'!AB16&lt;3),5,10))</f>
        <v>0</v>
      </c>
      <c r="AB14" s="83">
        <f>IF('Town Hall Themes'!AC16=0,0,IF(AND('Town Hall Themes'!AC16&gt;0,'Town Hall Themes'!AC16&lt;3),5,10))</f>
        <v>0</v>
      </c>
      <c r="AC14" s="83">
        <f>IF('Town Hall Themes'!AD16=0,0,IF(AND('Town Hall Themes'!AD16&gt;0,'Town Hall Themes'!AD16&lt;3),5,10))</f>
        <v>0</v>
      </c>
      <c r="AD14" s="83">
        <f>IF('Town Hall Themes'!AE16=0,0,IF(AND('Town Hall Themes'!AE16&gt;0,'Town Hall Themes'!AE16&lt;3),5,10))</f>
        <v>0</v>
      </c>
      <c r="AE14" s="83">
        <f>IF('Town Hall Themes'!AF16=0,0,IF(AND('Town Hall Themes'!AF16&gt;0,'Town Hall Themes'!AF16&lt;3),5,10))</f>
        <v>0</v>
      </c>
      <c r="AF14" s="83">
        <f>IF('Town Hall Themes'!AG16=0,0,IF(AND('Town Hall Themes'!AG16&gt;0,'Town Hall Themes'!AG16&lt;3),5,10))</f>
        <v>0</v>
      </c>
      <c r="AG14" s="83">
        <f>IF('Town Hall Themes'!AH16=0,0,IF(AND('Town Hall Themes'!AH16&gt;0,'Town Hall Themes'!AH16&lt;3),5,10))</f>
        <v>0</v>
      </c>
      <c r="AH14" s="83">
        <f>IF('Town Hall Themes'!AI16=0,0,IF(AND('Town Hall Themes'!AI16&gt;0,'Town Hall Themes'!AI16&lt;3),5,10))</f>
        <v>0</v>
      </c>
    </row>
    <row r="15" spans="2:34" x14ac:dyDescent="0.25">
      <c r="B15" s="27"/>
      <c r="C15" s="74"/>
      <c r="D15" s="83"/>
      <c r="E15" s="83"/>
      <c r="F15" s="83"/>
      <c r="G15" s="83"/>
      <c r="H15" s="83"/>
      <c r="I15" s="83"/>
      <c r="J15" s="83"/>
      <c r="K15" s="83"/>
      <c r="L15" s="83"/>
      <c r="M15" s="83"/>
      <c r="N15" s="83"/>
      <c r="O15" s="83"/>
      <c r="P15" s="83"/>
      <c r="Q15" s="83"/>
      <c r="R15" s="83"/>
      <c r="S15" s="99"/>
      <c r="T15" s="83"/>
      <c r="U15" s="83"/>
      <c r="V15" s="83"/>
      <c r="W15" s="83"/>
      <c r="X15" s="83"/>
      <c r="Y15" s="83"/>
      <c r="Z15" s="83"/>
      <c r="AA15" s="83"/>
      <c r="AB15" s="83"/>
      <c r="AC15" s="83"/>
      <c r="AD15" s="83"/>
      <c r="AE15" s="83"/>
      <c r="AF15" s="83"/>
      <c r="AG15" s="83"/>
      <c r="AH15" s="83"/>
    </row>
    <row r="16" spans="2:34" x14ac:dyDescent="0.25">
      <c r="B16" s="29" t="s">
        <v>209</v>
      </c>
      <c r="C16" s="73"/>
      <c r="D16" s="81"/>
      <c r="E16" s="81"/>
      <c r="F16" s="81"/>
      <c r="G16" s="81"/>
      <c r="H16" s="81"/>
      <c r="I16" s="81"/>
      <c r="J16" s="81"/>
      <c r="K16" s="81"/>
      <c r="L16" s="81"/>
      <c r="M16" s="81"/>
      <c r="N16" s="81"/>
      <c r="O16" s="81"/>
      <c r="P16" s="81"/>
      <c r="Q16" s="81"/>
      <c r="R16" s="81"/>
      <c r="S16" s="99"/>
      <c r="T16" s="81"/>
      <c r="U16" s="81"/>
      <c r="V16" s="81"/>
      <c r="W16" s="81"/>
      <c r="X16" s="81"/>
      <c r="Y16" s="81"/>
      <c r="Z16" s="81"/>
      <c r="AA16" s="81"/>
      <c r="AB16" s="81"/>
      <c r="AC16" s="81"/>
      <c r="AD16" s="81"/>
      <c r="AE16" s="81"/>
      <c r="AF16" s="81"/>
      <c r="AG16" s="81"/>
      <c r="AH16" s="81"/>
    </row>
    <row r="17" spans="2:34" x14ac:dyDescent="0.25">
      <c r="B17" s="26" t="s">
        <v>210</v>
      </c>
      <c r="C17" s="74">
        <f>IF('ARPA Guidelines'!D6=4,15,IF('ARPA Guidelines'!D6=3,10,IF('ARPA Guidelines'!D6=2,5, IF('ARPA Guidelines'!D6=1,0,"inc."))))</f>
        <v>10</v>
      </c>
      <c r="D17" s="83" t="str">
        <f>IF('ARPA Guidelines'!E6=4,15,IF('ARPA Guidelines'!E6=3,10,IF('ARPA Guidelines'!E6=2,5, IF('ARPA Guidelines'!E6=1,0,"inc."))))</f>
        <v>inc.</v>
      </c>
      <c r="E17" s="83" t="str">
        <f>IF('ARPA Guidelines'!F6=4,15,IF('ARPA Guidelines'!F6=3,10,IF('ARPA Guidelines'!F6=2,5, IF('ARPA Guidelines'!F6=1,0,"inc."))))</f>
        <v>inc.</v>
      </c>
      <c r="F17" s="83" t="str">
        <f>IF('ARPA Guidelines'!G6=4,15,IF('ARPA Guidelines'!G6=3,10,IF('ARPA Guidelines'!G6=2,5, IF('ARPA Guidelines'!G6=1,0,"inc."))))</f>
        <v>inc.</v>
      </c>
      <c r="G17" s="83" t="str">
        <f>IF('ARPA Guidelines'!H6=4,15,IF('ARPA Guidelines'!H6=3,10,IF('ARPA Guidelines'!H6=2,5, IF('ARPA Guidelines'!H6=1,0,"inc."))))</f>
        <v>inc.</v>
      </c>
      <c r="H17" s="83" t="str">
        <f>IF('ARPA Guidelines'!I6=4,15,IF('ARPA Guidelines'!I6=3,10,IF('ARPA Guidelines'!I6=2,5, IF('ARPA Guidelines'!I6=1,0,"inc."))))</f>
        <v>inc.</v>
      </c>
      <c r="I17" s="83" t="str">
        <f>IF('ARPA Guidelines'!J6=4,15,IF('ARPA Guidelines'!J6=3,10,IF('ARPA Guidelines'!J6=2,5, IF('ARPA Guidelines'!J6=1,0,"inc."))))</f>
        <v>inc.</v>
      </c>
      <c r="J17" s="83" t="str">
        <f>IF('ARPA Guidelines'!K6=4,15,IF('ARPA Guidelines'!K6=3,10,IF('ARPA Guidelines'!K6=2,5, IF('ARPA Guidelines'!K6=1,0,"inc."))))</f>
        <v>inc.</v>
      </c>
      <c r="K17" s="83" t="str">
        <f>IF('ARPA Guidelines'!L6=4,15,IF('ARPA Guidelines'!L6=3,10,IF('ARPA Guidelines'!L6=2,5, IF('ARPA Guidelines'!L6=1,0,"inc."))))</f>
        <v>inc.</v>
      </c>
      <c r="L17" s="83" t="str">
        <f>IF('ARPA Guidelines'!M6=4,15,IF('ARPA Guidelines'!M6=3,10,IF('ARPA Guidelines'!M6=2,5, IF('ARPA Guidelines'!M6=1,0,"inc."))))</f>
        <v>inc.</v>
      </c>
      <c r="M17" s="83" t="str">
        <f>IF('ARPA Guidelines'!N6=4,15,IF('ARPA Guidelines'!N6=3,10,IF('ARPA Guidelines'!N6=2,5, IF('ARPA Guidelines'!N6=1,0,"inc."))))</f>
        <v>inc.</v>
      </c>
      <c r="N17" s="83" t="str">
        <f>IF('ARPA Guidelines'!O6=4,15,IF('ARPA Guidelines'!O6=3,10,IF('ARPA Guidelines'!O6=2,5, IF('ARPA Guidelines'!O6=1,0,"inc."))))</f>
        <v>inc.</v>
      </c>
      <c r="O17" s="83" t="str">
        <f>IF('ARPA Guidelines'!P6=4,15,IF('ARPA Guidelines'!P6=3,10,IF('ARPA Guidelines'!P6=2,5, IF('ARPA Guidelines'!P6=1,0,"inc."))))</f>
        <v>inc.</v>
      </c>
      <c r="P17" s="83" t="str">
        <f>IF('ARPA Guidelines'!Q6=4,15,IF('ARPA Guidelines'!Q6=3,10,IF('ARPA Guidelines'!Q6=2,5, IF('ARPA Guidelines'!Q6=1,0,"inc."))))</f>
        <v>inc.</v>
      </c>
      <c r="Q17" s="83" t="str">
        <f>IF('ARPA Guidelines'!R6=4,15,IF('ARPA Guidelines'!R6=3,10,IF('ARPA Guidelines'!R6=2,5, IF('ARPA Guidelines'!R6=1,0,"inc."))))</f>
        <v>inc.</v>
      </c>
      <c r="R17" s="83" t="str">
        <f>IF('ARPA Guidelines'!S6=4,15,IF('ARPA Guidelines'!S6=3,10,IF('ARPA Guidelines'!S6=2,5, IF('ARPA Guidelines'!S6=1,0,"inc."))))</f>
        <v>inc.</v>
      </c>
      <c r="S17" s="99" t="str">
        <f>IF('ARPA Guidelines'!T6=4,15,IF('ARPA Guidelines'!T6=3,10,IF('ARPA Guidelines'!T6=2,5, IF('ARPA Guidelines'!T6=1,0,"inc."))))</f>
        <v>inc.</v>
      </c>
      <c r="T17" s="83" t="str">
        <f>IF('ARPA Guidelines'!U6=4,15,IF('ARPA Guidelines'!U6=3,10,IF('ARPA Guidelines'!U6=2,5, IF('ARPA Guidelines'!U6=1,0,"inc."))))</f>
        <v>inc.</v>
      </c>
      <c r="U17" s="83" t="str">
        <f>IF('ARPA Guidelines'!V6=4,15,IF('ARPA Guidelines'!V6=3,10,IF('ARPA Guidelines'!V6=2,5, IF('ARPA Guidelines'!V6=1,0,"inc."))))</f>
        <v>inc.</v>
      </c>
      <c r="V17" s="83" t="str">
        <f>IF('ARPA Guidelines'!W6=4,15,IF('ARPA Guidelines'!W6=3,10,IF('ARPA Guidelines'!W6=2,5, IF('ARPA Guidelines'!W6=1,0,"inc."))))</f>
        <v>inc.</v>
      </c>
      <c r="W17" s="83" t="str">
        <f>IF('ARPA Guidelines'!X6=4,15,IF('ARPA Guidelines'!X6=3,10,IF('ARPA Guidelines'!X6=2,5, IF('ARPA Guidelines'!X6=1,0,"inc."))))</f>
        <v>inc.</v>
      </c>
      <c r="X17" s="83" t="str">
        <f>IF('ARPA Guidelines'!Y6=4,15,IF('ARPA Guidelines'!Y6=3,10,IF('ARPA Guidelines'!Y6=2,5, IF('ARPA Guidelines'!Y6=1,0,"inc."))))</f>
        <v>inc.</v>
      </c>
      <c r="Y17" s="83" t="str">
        <f>IF('ARPA Guidelines'!Z6=4,15,IF('ARPA Guidelines'!Z6=3,10,IF('ARPA Guidelines'!Z6=2,5, IF('ARPA Guidelines'!Z6=1,0,"inc."))))</f>
        <v>inc.</v>
      </c>
      <c r="Z17" s="83" t="str">
        <f>IF('ARPA Guidelines'!AA6=4,15,IF('ARPA Guidelines'!AA6=3,10,IF('ARPA Guidelines'!AA6=2,5, IF('ARPA Guidelines'!AA6=1,0,"inc."))))</f>
        <v>inc.</v>
      </c>
      <c r="AA17" s="83" t="str">
        <f>IF('ARPA Guidelines'!AB6=4,15,IF('ARPA Guidelines'!AB6=3,10,IF('ARPA Guidelines'!AB6=2,5, IF('ARPA Guidelines'!AB6=1,0,"inc."))))</f>
        <v>inc.</v>
      </c>
      <c r="AB17" s="83" t="str">
        <f>IF('ARPA Guidelines'!AC6=4,15,IF('ARPA Guidelines'!AC6=3,10,IF('ARPA Guidelines'!AC6=2,5, IF('ARPA Guidelines'!AC6=1,0,"inc."))))</f>
        <v>inc.</v>
      </c>
      <c r="AC17" s="83" t="str">
        <f>IF('ARPA Guidelines'!AD6=4,15,IF('ARPA Guidelines'!AD6=3,10,IF('ARPA Guidelines'!AD6=2,5, IF('ARPA Guidelines'!AD6=1,0,"inc."))))</f>
        <v>inc.</v>
      </c>
      <c r="AD17" s="83" t="str">
        <f>IF('ARPA Guidelines'!AE6=4,15,IF('ARPA Guidelines'!AE6=3,10,IF('ARPA Guidelines'!AE6=2,5, IF('ARPA Guidelines'!AE6=1,0,"inc."))))</f>
        <v>inc.</v>
      </c>
      <c r="AE17" s="83" t="str">
        <f>IF('ARPA Guidelines'!AF6=4,15,IF('ARPA Guidelines'!AF6=3,10,IF('ARPA Guidelines'!AF6=2,5, IF('ARPA Guidelines'!AF6=1,0,"inc."))))</f>
        <v>inc.</v>
      </c>
      <c r="AF17" s="83" t="str">
        <f>IF('ARPA Guidelines'!AG6=4,15,IF('ARPA Guidelines'!AG6=3,10,IF('ARPA Guidelines'!AG6=2,5, IF('ARPA Guidelines'!AG6=1,0,"inc."))))</f>
        <v>inc.</v>
      </c>
      <c r="AG17" s="83" t="str">
        <f>IF('ARPA Guidelines'!AH6=4,15,IF('ARPA Guidelines'!AH6=3,10,IF('ARPA Guidelines'!AH6=2,5, IF('ARPA Guidelines'!AH6=1,0,"inc."))))</f>
        <v>inc.</v>
      </c>
      <c r="AH17" s="83" t="str">
        <f>IF('ARPA Guidelines'!AI6=4,15,IF('ARPA Guidelines'!AI6=3,10,IF('ARPA Guidelines'!AI6=2,5, IF('ARPA Guidelines'!AI6=1,0,"inc."))))</f>
        <v>inc.</v>
      </c>
    </row>
    <row r="18" spans="2:34" x14ac:dyDescent="0.25">
      <c r="B18" s="26" t="s">
        <v>211</v>
      </c>
      <c r="C18" s="74">
        <f>IF('ARPA Guidelines'!D7=4,15,IF('ARPA Guidelines'!D7=3,10,IF('ARPA Guidelines'!D7=2,5, IF('ARPA Guidelines'!D7=1,0,"inc."))))</f>
        <v>5</v>
      </c>
      <c r="D18" s="83" t="str">
        <f>IF('ARPA Guidelines'!E7=4,15,IF('ARPA Guidelines'!E7=3,10,IF('ARPA Guidelines'!E7=2,5, IF('ARPA Guidelines'!E7=1,0,"inc."))))</f>
        <v>inc.</v>
      </c>
      <c r="E18" s="83" t="str">
        <f>IF('ARPA Guidelines'!F7=4,15,IF('ARPA Guidelines'!F7=3,10,IF('ARPA Guidelines'!F7=2,5, IF('ARPA Guidelines'!F7=1,0,"inc."))))</f>
        <v>inc.</v>
      </c>
      <c r="F18" s="83" t="str">
        <f>IF('ARPA Guidelines'!G7=4,15,IF('ARPA Guidelines'!G7=3,10,IF('ARPA Guidelines'!G7=2,5, IF('ARPA Guidelines'!G7=1,0,"inc."))))</f>
        <v>inc.</v>
      </c>
      <c r="G18" s="83" t="str">
        <f>IF('ARPA Guidelines'!H7=4,15,IF('ARPA Guidelines'!H7=3,10,IF('ARPA Guidelines'!H7=2,5, IF('ARPA Guidelines'!H7=1,0,"inc."))))</f>
        <v>inc.</v>
      </c>
      <c r="H18" s="83" t="str">
        <f>IF('ARPA Guidelines'!I7=4,15,IF('ARPA Guidelines'!I7=3,10,IF('ARPA Guidelines'!I7=2,5, IF('ARPA Guidelines'!I7=1,0,"inc."))))</f>
        <v>inc.</v>
      </c>
      <c r="I18" s="83" t="str">
        <f>IF('ARPA Guidelines'!J7=4,15,IF('ARPA Guidelines'!J7=3,10,IF('ARPA Guidelines'!J7=2,5, IF('ARPA Guidelines'!J7=1,0,"inc."))))</f>
        <v>inc.</v>
      </c>
      <c r="J18" s="83" t="str">
        <f>IF('ARPA Guidelines'!K7=4,15,IF('ARPA Guidelines'!K7=3,10,IF('ARPA Guidelines'!K7=2,5, IF('ARPA Guidelines'!K7=1,0,"inc."))))</f>
        <v>inc.</v>
      </c>
      <c r="K18" s="83" t="str">
        <f>IF('ARPA Guidelines'!L7=4,15,IF('ARPA Guidelines'!L7=3,10,IF('ARPA Guidelines'!L7=2,5, IF('ARPA Guidelines'!L7=1,0,"inc."))))</f>
        <v>inc.</v>
      </c>
      <c r="L18" s="83" t="str">
        <f>IF('ARPA Guidelines'!M7=4,15,IF('ARPA Guidelines'!M7=3,10,IF('ARPA Guidelines'!M7=2,5, IF('ARPA Guidelines'!M7=1,0,"inc."))))</f>
        <v>inc.</v>
      </c>
      <c r="M18" s="83" t="str">
        <f>IF('ARPA Guidelines'!N7=4,15,IF('ARPA Guidelines'!N7=3,10,IF('ARPA Guidelines'!N7=2,5, IF('ARPA Guidelines'!N7=1,0,"inc."))))</f>
        <v>inc.</v>
      </c>
      <c r="N18" s="83" t="str">
        <f>IF('ARPA Guidelines'!O7=4,15,IF('ARPA Guidelines'!O7=3,10,IF('ARPA Guidelines'!O7=2,5, IF('ARPA Guidelines'!O7=1,0,"inc."))))</f>
        <v>inc.</v>
      </c>
      <c r="O18" s="83" t="str">
        <f>IF('ARPA Guidelines'!P7=4,15,IF('ARPA Guidelines'!P7=3,10,IF('ARPA Guidelines'!P7=2,5, IF('ARPA Guidelines'!P7=1,0,"inc."))))</f>
        <v>inc.</v>
      </c>
      <c r="P18" s="83" t="str">
        <f>IF('ARPA Guidelines'!Q7=4,15,IF('ARPA Guidelines'!Q7=3,10,IF('ARPA Guidelines'!Q7=2,5, IF('ARPA Guidelines'!Q7=1,0,"inc."))))</f>
        <v>inc.</v>
      </c>
      <c r="Q18" s="83" t="str">
        <f>IF('ARPA Guidelines'!R7=4,15,IF('ARPA Guidelines'!R7=3,10,IF('ARPA Guidelines'!R7=2,5, IF('ARPA Guidelines'!R7=1,0,"inc."))))</f>
        <v>inc.</v>
      </c>
      <c r="R18" s="83" t="str">
        <f>IF('ARPA Guidelines'!S7=4,15,IF('ARPA Guidelines'!S7=3,10,IF('ARPA Guidelines'!S7=2,5, IF('ARPA Guidelines'!S7=1,0,"inc."))))</f>
        <v>inc.</v>
      </c>
      <c r="S18" s="99" t="str">
        <f>IF('ARPA Guidelines'!T7=4,15,IF('ARPA Guidelines'!T7=3,10,IF('ARPA Guidelines'!T7=2,5, IF('ARPA Guidelines'!T7=1,0,"inc."))))</f>
        <v>inc.</v>
      </c>
      <c r="T18" s="83" t="str">
        <f>IF('ARPA Guidelines'!U7=4,15,IF('ARPA Guidelines'!U7=3,10,IF('ARPA Guidelines'!U7=2,5, IF('ARPA Guidelines'!U7=1,0,"inc."))))</f>
        <v>inc.</v>
      </c>
      <c r="U18" s="83" t="str">
        <f>IF('ARPA Guidelines'!V7=4,15,IF('ARPA Guidelines'!V7=3,10,IF('ARPA Guidelines'!V7=2,5, IF('ARPA Guidelines'!V7=1,0,"inc."))))</f>
        <v>inc.</v>
      </c>
      <c r="V18" s="83" t="str">
        <f>IF('ARPA Guidelines'!W7=4,15,IF('ARPA Guidelines'!W7=3,10,IF('ARPA Guidelines'!W7=2,5, IF('ARPA Guidelines'!W7=1,0,"inc."))))</f>
        <v>inc.</v>
      </c>
      <c r="W18" s="83" t="str">
        <f>IF('ARPA Guidelines'!X7=4,15,IF('ARPA Guidelines'!X7=3,10,IF('ARPA Guidelines'!X7=2,5, IF('ARPA Guidelines'!X7=1,0,"inc."))))</f>
        <v>inc.</v>
      </c>
      <c r="X18" s="83" t="str">
        <f>IF('ARPA Guidelines'!Y7=4,15,IF('ARPA Guidelines'!Y7=3,10,IF('ARPA Guidelines'!Y7=2,5, IF('ARPA Guidelines'!Y7=1,0,"inc."))))</f>
        <v>inc.</v>
      </c>
      <c r="Y18" s="83" t="str">
        <f>IF('ARPA Guidelines'!Z7=4,15,IF('ARPA Guidelines'!Z7=3,10,IF('ARPA Guidelines'!Z7=2,5, IF('ARPA Guidelines'!Z7=1,0,"inc."))))</f>
        <v>inc.</v>
      </c>
      <c r="Z18" s="83" t="str">
        <f>IF('ARPA Guidelines'!AA7=4,15,IF('ARPA Guidelines'!AA7=3,10,IF('ARPA Guidelines'!AA7=2,5, IF('ARPA Guidelines'!AA7=1,0,"inc."))))</f>
        <v>inc.</v>
      </c>
      <c r="AA18" s="83" t="str">
        <f>IF('ARPA Guidelines'!AB7=4,15,IF('ARPA Guidelines'!AB7=3,10,IF('ARPA Guidelines'!AB7=2,5, IF('ARPA Guidelines'!AB7=1,0,"inc."))))</f>
        <v>inc.</v>
      </c>
      <c r="AB18" s="83" t="str">
        <f>IF('ARPA Guidelines'!AC7=4,15,IF('ARPA Guidelines'!AC7=3,10,IF('ARPA Guidelines'!AC7=2,5, IF('ARPA Guidelines'!AC7=1,0,"inc."))))</f>
        <v>inc.</v>
      </c>
      <c r="AC18" s="83" t="str">
        <f>IF('ARPA Guidelines'!AD7=4,15,IF('ARPA Guidelines'!AD7=3,10,IF('ARPA Guidelines'!AD7=2,5, IF('ARPA Guidelines'!AD7=1,0,"inc."))))</f>
        <v>inc.</v>
      </c>
      <c r="AD18" s="83" t="str">
        <f>IF('ARPA Guidelines'!AE7=4,15,IF('ARPA Guidelines'!AE7=3,10,IF('ARPA Guidelines'!AE7=2,5, IF('ARPA Guidelines'!AE7=1,0,"inc."))))</f>
        <v>inc.</v>
      </c>
      <c r="AE18" s="83" t="str">
        <f>IF('ARPA Guidelines'!AF7=4,15,IF('ARPA Guidelines'!AF7=3,10,IF('ARPA Guidelines'!AF7=2,5, IF('ARPA Guidelines'!AF7=1,0,"inc."))))</f>
        <v>inc.</v>
      </c>
      <c r="AF18" s="83" t="str">
        <f>IF('ARPA Guidelines'!AG7=4,15,IF('ARPA Guidelines'!AG7=3,10,IF('ARPA Guidelines'!AG7=2,5, IF('ARPA Guidelines'!AG7=1,0,"inc."))))</f>
        <v>inc.</v>
      </c>
      <c r="AG18" s="83" t="str">
        <f>IF('ARPA Guidelines'!AH7=4,15,IF('ARPA Guidelines'!AH7=3,10,IF('ARPA Guidelines'!AH7=2,5, IF('ARPA Guidelines'!AH7=1,0,"inc."))))</f>
        <v>inc.</v>
      </c>
      <c r="AH18" s="83" t="str">
        <f>IF('ARPA Guidelines'!AI7=4,15,IF('ARPA Guidelines'!AI7=3,10,IF('ARPA Guidelines'!AI7=2,5, IF('ARPA Guidelines'!AI7=1,0,"inc."))))</f>
        <v>inc.</v>
      </c>
    </row>
    <row r="19" spans="2:34" x14ac:dyDescent="0.25">
      <c r="B19" s="26" t="s">
        <v>214</v>
      </c>
      <c r="C19" s="74">
        <f>IF('ARPA Guidelines'!D8=4,15,IF('ARPA Guidelines'!D8=3,10,IF('ARPA Guidelines'!D8=2,5, IF('ARPA Guidelines'!D8=1,0,"inc."))))</f>
        <v>0</v>
      </c>
      <c r="D19" s="83" t="str">
        <f>IF('ARPA Guidelines'!E8=4,15,IF('ARPA Guidelines'!E8=3,10,IF('ARPA Guidelines'!E8=2,5, IF('ARPA Guidelines'!E8=1,0,"inc."))))</f>
        <v>inc.</v>
      </c>
      <c r="E19" s="83" t="str">
        <f>IF('ARPA Guidelines'!F8=4,15,IF('ARPA Guidelines'!F8=3,10,IF('ARPA Guidelines'!F8=2,5, IF('ARPA Guidelines'!F8=1,0,"inc."))))</f>
        <v>inc.</v>
      </c>
      <c r="F19" s="83" t="str">
        <f>IF('ARPA Guidelines'!G8=4,15,IF('ARPA Guidelines'!G8=3,10,IF('ARPA Guidelines'!G8=2,5, IF('ARPA Guidelines'!G8=1,0,"inc."))))</f>
        <v>inc.</v>
      </c>
      <c r="G19" s="83" t="str">
        <f>IF('ARPA Guidelines'!H8=4,15,IF('ARPA Guidelines'!H8=3,10,IF('ARPA Guidelines'!H8=2,5, IF('ARPA Guidelines'!H8=1,0,"inc."))))</f>
        <v>inc.</v>
      </c>
      <c r="H19" s="83" t="str">
        <f>IF('ARPA Guidelines'!I8=4,15,IF('ARPA Guidelines'!I8=3,10,IF('ARPA Guidelines'!I8=2,5, IF('ARPA Guidelines'!I8=1,0,"inc."))))</f>
        <v>inc.</v>
      </c>
      <c r="I19" s="83" t="str">
        <f>IF('ARPA Guidelines'!J8=4,15,IF('ARPA Guidelines'!J8=3,10,IF('ARPA Guidelines'!J8=2,5, IF('ARPA Guidelines'!J8=1,0,"inc."))))</f>
        <v>inc.</v>
      </c>
      <c r="J19" s="83" t="str">
        <f>IF('ARPA Guidelines'!K8=4,15,IF('ARPA Guidelines'!K8=3,10,IF('ARPA Guidelines'!K8=2,5, IF('ARPA Guidelines'!K8=1,0,"inc."))))</f>
        <v>inc.</v>
      </c>
      <c r="K19" s="83" t="str">
        <f>IF('ARPA Guidelines'!L8=4,15,IF('ARPA Guidelines'!L8=3,10,IF('ARPA Guidelines'!L8=2,5, IF('ARPA Guidelines'!L8=1,0,"inc."))))</f>
        <v>inc.</v>
      </c>
      <c r="L19" s="83" t="str">
        <f>IF('ARPA Guidelines'!M8=4,15,IF('ARPA Guidelines'!M8=3,10,IF('ARPA Guidelines'!M8=2,5, IF('ARPA Guidelines'!M8=1,0,"inc."))))</f>
        <v>inc.</v>
      </c>
      <c r="M19" s="83" t="str">
        <f>IF('ARPA Guidelines'!N8=4,15,IF('ARPA Guidelines'!N8=3,10,IF('ARPA Guidelines'!N8=2,5, IF('ARPA Guidelines'!N8=1,0,"inc."))))</f>
        <v>inc.</v>
      </c>
      <c r="N19" s="83" t="str">
        <f>IF('ARPA Guidelines'!O8=4,15,IF('ARPA Guidelines'!O8=3,10,IF('ARPA Guidelines'!O8=2,5, IF('ARPA Guidelines'!O8=1,0,"inc."))))</f>
        <v>inc.</v>
      </c>
      <c r="O19" s="83" t="str">
        <f>IF('ARPA Guidelines'!P8=4,15,IF('ARPA Guidelines'!P8=3,10,IF('ARPA Guidelines'!P8=2,5, IF('ARPA Guidelines'!P8=1,0,"inc."))))</f>
        <v>inc.</v>
      </c>
      <c r="P19" s="83" t="str">
        <f>IF('ARPA Guidelines'!Q8=4,15,IF('ARPA Guidelines'!Q8=3,10,IF('ARPA Guidelines'!Q8=2,5, IF('ARPA Guidelines'!Q8=1,0,"inc."))))</f>
        <v>inc.</v>
      </c>
      <c r="Q19" s="83" t="str">
        <f>IF('ARPA Guidelines'!R8=4,15,IF('ARPA Guidelines'!R8=3,10,IF('ARPA Guidelines'!R8=2,5, IF('ARPA Guidelines'!R8=1,0,"inc."))))</f>
        <v>inc.</v>
      </c>
      <c r="R19" s="83" t="str">
        <f>IF('ARPA Guidelines'!S8=4,15,IF('ARPA Guidelines'!S8=3,10,IF('ARPA Guidelines'!S8=2,5, IF('ARPA Guidelines'!S8=1,0,"inc."))))</f>
        <v>inc.</v>
      </c>
      <c r="S19" s="99" t="str">
        <f>IF('ARPA Guidelines'!T8=4,15,IF('ARPA Guidelines'!T8=3,10,IF('ARPA Guidelines'!T8=2,5, IF('ARPA Guidelines'!T8=1,0,"inc."))))</f>
        <v>inc.</v>
      </c>
      <c r="T19" s="83" t="str">
        <f>IF('ARPA Guidelines'!U8=4,15,IF('ARPA Guidelines'!U8=3,10,IF('ARPA Guidelines'!U8=2,5, IF('ARPA Guidelines'!U8=1,0,"inc."))))</f>
        <v>inc.</v>
      </c>
      <c r="U19" s="83" t="str">
        <f>IF('ARPA Guidelines'!V8=4,15,IF('ARPA Guidelines'!V8=3,10,IF('ARPA Guidelines'!V8=2,5, IF('ARPA Guidelines'!V8=1,0,"inc."))))</f>
        <v>inc.</v>
      </c>
      <c r="V19" s="83" t="str">
        <f>IF('ARPA Guidelines'!W8=4,15,IF('ARPA Guidelines'!W8=3,10,IF('ARPA Guidelines'!W8=2,5, IF('ARPA Guidelines'!W8=1,0,"inc."))))</f>
        <v>inc.</v>
      </c>
      <c r="W19" s="83" t="str">
        <f>IF('ARPA Guidelines'!X8=4,15,IF('ARPA Guidelines'!X8=3,10,IF('ARPA Guidelines'!X8=2,5, IF('ARPA Guidelines'!X8=1,0,"inc."))))</f>
        <v>inc.</v>
      </c>
      <c r="X19" s="83" t="str">
        <f>IF('ARPA Guidelines'!Y8=4,15,IF('ARPA Guidelines'!Y8=3,10,IF('ARPA Guidelines'!Y8=2,5, IF('ARPA Guidelines'!Y8=1,0,"inc."))))</f>
        <v>inc.</v>
      </c>
      <c r="Y19" s="83" t="str">
        <f>IF('ARPA Guidelines'!Z8=4,15,IF('ARPA Guidelines'!Z8=3,10,IF('ARPA Guidelines'!Z8=2,5, IF('ARPA Guidelines'!Z8=1,0,"inc."))))</f>
        <v>inc.</v>
      </c>
      <c r="Z19" s="83" t="str">
        <f>IF('ARPA Guidelines'!AA8=4,15,IF('ARPA Guidelines'!AA8=3,10,IF('ARPA Guidelines'!AA8=2,5, IF('ARPA Guidelines'!AA8=1,0,"inc."))))</f>
        <v>inc.</v>
      </c>
      <c r="AA19" s="83" t="str">
        <f>IF('ARPA Guidelines'!AB8=4,15,IF('ARPA Guidelines'!AB8=3,10,IF('ARPA Guidelines'!AB8=2,5, IF('ARPA Guidelines'!AB8=1,0,"inc."))))</f>
        <v>inc.</v>
      </c>
      <c r="AB19" s="83" t="str">
        <f>IF('ARPA Guidelines'!AC8=4,15,IF('ARPA Guidelines'!AC8=3,10,IF('ARPA Guidelines'!AC8=2,5, IF('ARPA Guidelines'!AC8=1,0,"inc."))))</f>
        <v>inc.</v>
      </c>
      <c r="AC19" s="83" t="str">
        <f>IF('ARPA Guidelines'!AD8=4,15,IF('ARPA Guidelines'!AD8=3,10,IF('ARPA Guidelines'!AD8=2,5, IF('ARPA Guidelines'!AD8=1,0,"inc."))))</f>
        <v>inc.</v>
      </c>
      <c r="AD19" s="83" t="str">
        <f>IF('ARPA Guidelines'!AE8=4,15,IF('ARPA Guidelines'!AE8=3,10,IF('ARPA Guidelines'!AE8=2,5, IF('ARPA Guidelines'!AE8=1,0,"inc."))))</f>
        <v>inc.</v>
      </c>
      <c r="AE19" s="83" t="str">
        <f>IF('ARPA Guidelines'!AF8=4,15,IF('ARPA Guidelines'!AF8=3,10,IF('ARPA Guidelines'!AF8=2,5, IF('ARPA Guidelines'!AF8=1,0,"inc."))))</f>
        <v>inc.</v>
      </c>
      <c r="AF19" s="83" t="str">
        <f>IF('ARPA Guidelines'!AG8=4,15,IF('ARPA Guidelines'!AG8=3,10,IF('ARPA Guidelines'!AG8=2,5, IF('ARPA Guidelines'!AG8=1,0,"inc."))))</f>
        <v>inc.</v>
      </c>
      <c r="AG19" s="83" t="str">
        <f>IF('ARPA Guidelines'!AH8=4,15,IF('ARPA Guidelines'!AH8=3,10,IF('ARPA Guidelines'!AH8=2,5, IF('ARPA Guidelines'!AH8=1,0,"inc."))))</f>
        <v>inc.</v>
      </c>
      <c r="AH19" s="83" t="str">
        <f>IF('ARPA Guidelines'!AI8=4,15,IF('ARPA Guidelines'!AI8=3,10,IF('ARPA Guidelines'!AI8=2,5, IF('ARPA Guidelines'!AI8=1,0,"inc."))))</f>
        <v>inc.</v>
      </c>
    </row>
    <row r="20" spans="2:34" x14ac:dyDescent="0.25">
      <c r="B20" s="26" t="s">
        <v>212</v>
      </c>
      <c r="C20" s="74">
        <f>IF('ARPA Guidelines'!D9=4,15,IF('ARPA Guidelines'!D9=3,10,IF('ARPA Guidelines'!D9=2,5, IF('ARPA Guidelines'!D9=1,0,"inc."))))</f>
        <v>5</v>
      </c>
      <c r="D20" s="83" t="str">
        <f>IF('ARPA Guidelines'!E9=4,15,IF('ARPA Guidelines'!E9=3,10,IF('ARPA Guidelines'!E9=2,5, IF('ARPA Guidelines'!E9=1,0,"inc."))))</f>
        <v>inc.</v>
      </c>
      <c r="E20" s="83" t="str">
        <f>IF('ARPA Guidelines'!F9=4,15,IF('ARPA Guidelines'!F9=3,10,IF('ARPA Guidelines'!F9=2,5, IF('ARPA Guidelines'!F9=1,0,"inc."))))</f>
        <v>inc.</v>
      </c>
      <c r="F20" s="83" t="str">
        <f>IF('ARPA Guidelines'!G9=4,15,IF('ARPA Guidelines'!G9=3,10,IF('ARPA Guidelines'!G9=2,5, IF('ARPA Guidelines'!G9=1,0,"inc."))))</f>
        <v>inc.</v>
      </c>
      <c r="G20" s="83" t="str">
        <f>IF('ARPA Guidelines'!H9=4,15,IF('ARPA Guidelines'!H9=3,10,IF('ARPA Guidelines'!H9=2,5, IF('ARPA Guidelines'!H9=1,0,"inc."))))</f>
        <v>inc.</v>
      </c>
      <c r="H20" s="83" t="str">
        <f>IF('ARPA Guidelines'!I9=4,15,IF('ARPA Guidelines'!I9=3,10,IF('ARPA Guidelines'!I9=2,5, IF('ARPA Guidelines'!I9=1,0,"inc."))))</f>
        <v>inc.</v>
      </c>
      <c r="I20" s="83" t="str">
        <f>IF('ARPA Guidelines'!J9=4,15,IF('ARPA Guidelines'!J9=3,10,IF('ARPA Guidelines'!J9=2,5, IF('ARPA Guidelines'!J9=1,0,"inc."))))</f>
        <v>inc.</v>
      </c>
      <c r="J20" s="83" t="str">
        <f>IF('ARPA Guidelines'!K9=4,15,IF('ARPA Guidelines'!K9=3,10,IF('ARPA Guidelines'!K9=2,5, IF('ARPA Guidelines'!K9=1,0,"inc."))))</f>
        <v>inc.</v>
      </c>
      <c r="K20" s="83" t="str">
        <f>IF('ARPA Guidelines'!L9=4,15,IF('ARPA Guidelines'!L9=3,10,IF('ARPA Guidelines'!L9=2,5, IF('ARPA Guidelines'!L9=1,0,"inc."))))</f>
        <v>inc.</v>
      </c>
      <c r="L20" s="83" t="str">
        <f>IF('ARPA Guidelines'!M9=4,15,IF('ARPA Guidelines'!M9=3,10,IF('ARPA Guidelines'!M9=2,5, IF('ARPA Guidelines'!M9=1,0,"inc."))))</f>
        <v>inc.</v>
      </c>
      <c r="M20" s="83" t="str">
        <f>IF('ARPA Guidelines'!N9=4,15,IF('ARPA Guidelines'!N9=3,10,IF('ARPA Guidelines'!N9=2,5, IF('ARPA Guidelines'!N9=1,0,"inc."))))</f>
        <v>inc.</v>
      </c>
      <c r="N20" s="83" t="str">
        <f>IF('ARPA Guidelines'!O9=4,15,IF('ARPA Guidelines'!O9=3,10,IF('ARPA Guidelines'!O9=2,5, IF('ARPA Guidelines'!O9=1,0,"inc."))))</f>
        <v>inc.</v>
      </c>
      <c r="O20" s="83" t="str">
        <f>IF('ARPA Guidelines'!P9=4,15,IF('ARPA Guidelines'!P9=3,10,IF('ARPA Guidelines'!P9=2,5, IF('ARPA Guidelines'!P9=1,0,"inc."))))</f>
        <v>inc.</v>
      </c>
      <c r="P20" s="83" t="str">
        <f>IF('ARPA Guidelines'!Q9=4,15,IF('ARPA Guidelines'!Q9=3,10,IF('ARPA Guidelines'!Q9=2,5, IF('ARPA Guidelines'!Q9=1,0,"inc."))))</f>
        <v>inc.</v>
      </c>
      <c r="Q20" s="83" t="str">
        <f>IF('ARPA Guidelines'!R9=4,15,IF('ARPA Guidelines'!R9=3,10,IF('ARPA Guidelines'!R9=2,5, IF('ARPA Guidelines'!R9=1,0,"inc."))))</f>
        <v>inc.</v>
      </c>
      <c r="R20" s="83" t="str">
        <f>IF('ARPA Guidelines'!S9=4,15,IF('ARPA Guidelines'!S9=3,10,IF('ARPA Guidelines'!S9=2,5, IF('ARPA Guidelines'!S9=1,0,"inc."))))</f>
        <v>inc.</v>
      </c>
      <c r="S20" s="99" t="str">
        <f>IF('ARPA Guidelines'!T9=4,15,IF('ARPA Guidelines'!T9=3,10,IF('ARPA Guidelines'!T9=2,5, IF('ARPA Guidelines'!T9=1,0,"inc."))))</f>
        <v>inc.</v>
      </c>
      <c r="T20" s="83" t="str">
        <f>IF('ARPA Guidelines'!U9=4,15,IF('ARPA Guidelines'!U9=3,10,IF('ARPA Guidelines'!U9=2,5, IF('ARPA Guidelines'!U9=1,0,"inc."))))</f>
        <v>inc.</v>
      </c>
      <c r="U20" s="83" t="str">
        <f>IF('ARPA Guidelines'!V9=4,15,IF('ARPA Guidelines'!V9=3,10,IF('ARPA Guidelines'!V9=2,5, IF('ARPA Guidelines'!V9=1,0,"inc."))))</f>
        <v>inc.</v>
      </c>
      <c r="V20" s="83" t="str">
        <f>IF('ARPA Guidelines'!W9=4,15,IF('ARPA Guidelines'!W9=3,10,IF('ARPA Guidelines'!W9=2,5, IF('ARPA Guidelines'!W9=1,0,"inc."))))</f>
        <v>inc.</v>
      </c>
      <c r="W20" s="83" t="str">
        <f>IF('ARPA Guidelines'!X9=4,15,IF('ARPA Guidelines'!X9=3,10,IF('ARPA Guidelines'!X9=2,5, IF('ARPA Guidelines'!X9=1,0,"inc."))))</f>
        <v>inc.</v>
      </c>
      <c r="X20" s="83" t="str">
        <f>IF('ARPA Guidelines'!Y9=4,15,IF('ARPA Guidelines'!Y9=3,10,IF('ARPA Guidelines'!Y9=2,5, IF('ARPA Guidelines'!Y9=1,0,"inc."))))</f>
        <v>inc.</v>
      </c>
      <c r="Y20" s="83" t="str">
        <f>IF('ARPA Guidelines'!Z9=4,15,IF('ARPA Guidelines'!Z9=3,10,IF('ARPA Guidelines'!Z9=2,5, IF('ARPA Guidelines'!Z9=1,0,"inc."))))</f>
        <v>inc.</v>
      </c>
      <c r="Z20" s="83" t="str">
        <f>IF('ARPA Guidelines'!AA9=4,15,IF('ARPA Guidelines'!AA9=3,10,IF('ARPA Guidelines'!AA9=2,5, IF('ARPA Guidelines'!AA9=1,0,"inc."))))</f>
        <v>inc.</v>
      </c>
      <c r="AA20" s="83" t="str">
        <f>IF('ARPA Guidelines'!AB9=4,15,IF('ARPA Guidelines'!AB9=3,10,IF('ARPA Guidelines'!AB9=2,5, IF('ARPA Guidelines'!AB9=1,0,"inc."))))</f>
        <v>inc.</v>
      </c>
      <c r="AB20" s="83" t="str">
        <f>IF('ARPA Guidelines'!AC9=4,15,IF('ARPA Guidelines'!AC9=3,10,IF('ARPA Guidelines'!AC9=2,5, IF('ARPA Guidelines'!AC9=1,0,"inc."))))</f>
        <v>inc.</v>
      </c>
      <c r="AC20" s="83" t="str">
        <f>IF('ARPA Guidelines'!AD9=4,15,IF('ARPA Guidelines'!AD9=3,10,IF('ARPA Guidelines'!AD9=2,5, IF('ARPA Guidelines'!AD9=1,0,"inc."))))</f>
        <v>inc.</v>
      </c>
      <c r="AD20" s="83" t="str">
        <f>IF('ARPA Guidelines'!AE9=4,15,IF('ARPA Guidelines'!AE9=3,10,IF('ARPA Guidelines'!AE9=2,5, IF('ARPA Guidelines'!AE9=1,0,"inc."))))</f>
        <v>inc.</v>
      </c>
      <c r="AE20" s="83" t="str">
        <f>IF('ARPA Guidelines'!AF9=4,15,IF('ARPA Guidelines'!AF9=3,10,IF('ARPA Guidelines'!AF9=2,5, IF('ARPA Guidelines'!AF9=1,0,"inc."))))</f>
        <v>inc.</v>
      </c>
      <c r="AF20" s="83" t="str">
        <f>IF('ARPA Guidelines'!AG9=4,15,IF('ARPA Guidelines'!AG9=3,10,IF('ARPA Guidelines'!AG9=2,5, IF('ARPA Guidelines'!AG9=1,0,"inc."))))</f>
        <v>inc.</v>
      </c>
      <c r="AG20" s="83" t="str">
        <f>IF('ARPA Guidelines'!AH9=4,15,IF('ARPA Guidelines'!AH9=3,10,IF('ARPA Guidelines'!AH9=2,5, IF('ARPA Guidelines'!AH9=1,0,"inc."))))</f>
        <v>inc.</v>
      </c>
      <c r="AH20" s="83" t="str">
        <f>IF('ARPA Guidelines'!AI9=4,15,IF('ARPA Guidelines'!AI9=3,10,IF('ARPA Guidelines'!AI9=2,5, IF('ARPA Guidelines'!AI9=1,0,"inc."))))</f>
        <v>inc.</v>
      </c>
    </row>
    <row r="21" spans="2:34" x14ac:dyDescent="0.25">
      <c r="B21" s="26" t="s">
        <v>265</v>
      </c>
      <c r="C21" s="74">
        <f>IF('ARPA Guidelines'!D10=4,15,IF('ARPA Guidelines'!D10=3,10,IF('ARPA Guidelines'!D10=2,5, IF('ARPA Guidelines'!D10=1,0,"inc."))))</f>
        <v>10</v>
      </c>
      <c r="D21" s="83" t="str">
        <f>IF('ARPA Guidelines'!E10=4,15,IF('ARPA Guidelines'!E10=3,10,IF('ARPA Guidelines'!E10=2,5, IF('ARPA Guidelines'!E10=1,0,"inc."))))</f>
        <v>inc.</v>
      </c>
      <c r="E21" s="83" t="str">
        <f>IF('ARPA Guidelines'!F10=4,15,IF('ARPA Guidelines'!F10=3,10,IF('ARPA Guidelines'!F10=2,5, IF('ARPA Guidelines'!F10=1,0,"inc."))))</f>
        <v>inc.</v>
      </c>
      <c r="F21" s="83" t="str">
        <f>IF('ARPA Guidelines'!G10=4,15,IF('ARPA Guidelines'!G10=3,10,IF('ARPA Guidelines'!G10=2,5, IF('ARPA Guidelines'!G10=1,0,"inc."))))</f>
        <v>inc.</v>
      </c>
      <c r="G21" s="83" t="str">
        <f>IF('ARPA Guidelines'!H10=4,15,IF('ARPA Guidelines'!H10=3,10,IF('ARPA Guidelines'!H10=2,5, IF('ARPA Guidelines'!H10=1,0,"inc."))))</f>
        <v>inc.</v>
      </c>
      <c r="H21" s="83" t="str">
        <f>IF('ARPA Guidelines'!I10=4,15,IF('ARPA Guidelines'!I10=3,10,IF('ARPA Guidelines'!I10=2,5, IF('ARPA Guidelines'!I10=1,0,"inc."))))</f>
        <v>inc.</v>
      </c>
      <c r="I21" s="83" t="str">
        <f>IF('ARPA Guidelines'!J10=4,15,IF('ARPA Guidelines'!J10=3,10,IF('ARPA Guidelines'!J10=2,5, IF('ARPA Guidelines'!J10=1,0,"inc."))))</f>
        <v>inc.</v>
      </c>
      <c r="J21" s="83" t="str">
        <f>IF('ARPA Guidelines'!K10=4,15,IF('ARPA Guidelines'!K10=3,10,IF('ARPA Guidelines'!K10=2,5, IF('ARPA Guidelines'!K10=1,0,"inc."))))</f>
        <v>inc.</v>
      </c>
      <c r="K21" s="83" t="str">
        <f>IF('ARPA Guidelines'!L10=4,15,IF('ARPA Guidelines'!L10=3,10,IF('ARPA Guidelines'!L10=2,5, IF('ARPA Guidelines'!L10=1,0,"inc."))))</f>
        <v>inc.</v>
      </c>
      <c r="L21" s="83" t="str">
        <f>IF('ARPA Guidelines'!M10=4,15,IF('ARPA Guidelines'!M10=3,10,IF('ARPA Guidelines'!M10=2,5, IF('ARPA Guidelines'!M10=1,0,"inc."))))</f>
        <v>inc.</v>
      </c>
      <c r="M21" s="83" t="str">
        <f>IF('ARPA Guidelines'!N10=4,15,IF('ARPA Guidelines'!N10=3,10,IF('ARPA Guidelines'!N10=2,5, IF('ARPA Guidelines'!N10=1,0,"inc."))))</f>
        <v>inc.</v>
      </c>
      <c r="N21" s="83" t="str">
        <f>IF('ARPA Guidelines'!O10=4,15,IF('ARPA Guidelines'!O10=3,10,IF('ARPA Guidelines'!O10=2,5, IF('ARPA Guidelines'!O10=1,0,"inc."))))</f>
        <v>inc.</v>
      </c>
      <c r="O21" s="83" t="str">
        <f>IF('ARPA Guidelines'!P10=4,15,IF('ARPA Guidelines'!P10=3,10,IF('ARPA Guidelines'!P10=2,5, IF('ARPA Guidelines'!P10=1,0,"inc."))))</f>
        <v>inc.</v>
      </c>
      <c r="P21" s="83" t="str">
        <f>IF('ARPA Guidelines'!Q10=4,15,IF('ARPA Guidelines'!Q10=3,10,IF('ARPA Guidelines'!Q10=2,5, IF('ARPA Guidelines'!Q10=1,0,"inc."))))</f>
        <v>inc.</v>
      </c>
      <c r="Q21" s="83" t="str">
        <f>IF('ARPA Guidelines'!R10=4,15,IF('ARPA Guidelines'!R10=3,10,IF('ARPA Guidelines'!R10=2,5, IF('ARPA Guidelines'!R10=1,0,"inc."))))</f>
        <v>inc.</v>
      </c>
      <c r="R21" s="83" t="str">
        <f>IF('ARPA Guidelines'!S10=4,15,IF('ARPA Guidelines'!S10=3,10,IF('ARPA Guidelines'!S10=2,5, IF('ARPA Guidelines'!S10=1,0,"inc."))))</f>
        <v>inc.</v>
      </c>
      <c r="S21" s="99" t="str">
        <f>IF('ARPA Guidelines'!T10=4,15,IF('ARPA Guidelines'!T10=3,10,IF('ARPA Guidelines'!T10=2,5, IF('ARPA Guidelines'!T10=1,0,"inc."))))</f>
        <v>inc.</v>
      </c>
      <c r="T21" s="83" t="str">
        <f>IF('ARPA Guidelines'!U10=4,15,IF('ARPA Guidelines'!U10=3,10,IF('ARPA Guidelines'!U10=2,5, IF('ARPA Guidelines'!U10=1,0,"inc."))))</f>
        <v>inc.</v>
      </c>
      <c r="U21" s="83" t="str">
        <f>IF('ARPA Guidelines'!V10=4,15,IF('ARPA Guidelines'!V10=3,10,IF('ARPA Guidelines'!V10=2,5, IF('ARPA Guidelines'!V10=1,0,"inc."))))</f>
        <v>inc.</v>
      </c>
      <c r="V21" s="83" t="str">
        <f>IF('ARPA Guidelines'!W10=4,15,IF('ARPA Guidelines'!W10=3,10,IF('ARPA Guidelines'!W10=2,5, IF('ARPA Guidelines'!W10=1,0,"inc."))))</f>
        <v>inc.</v>
      </c>
      <c r="W21" s="83" t="str">
        <f>IF('ARPA Guidelines'!X10=4,15,IF('ARPA Guidelines'!X10=3,10,IF('ARPA Guidelines'!X10=2,5, IF('ARPA Guidelines'!X10=1,0,"inc."))))</f>
        <v>inc.</v>
      </c>
      <c r="X21" s="83" t="str">
        <f>IF('ARPA Guidelines'!Y10=4,15,IF('ARPA Guidelines'!Y10=3,10,IF('ARPA Guidelines'!Y10=2,5, IF('ARPA Guidelines'!Y10=1,0,"inc."))))</f>
        <v>inc.</v>
      </c>
      <c r="Y21" s="83" t="str">
        <f>IF('ARPA Guidelines'!Z10=4,15,IF('ARPA Guidelines'!Z10=3,10,IF('ARPA Guidelines'!Z10=2,5, IF('ARPA Guidelines'!Z10=1,0,"inc."))))</f>
        <v>inc.</v>
      </c>
      <c r="Z21" s="83" t="str">
        <f>IF('ARPA Guidelines'!AA10=4,15,IF('ARPA Guidelines'!AA10=3,10,IF('ARPA Guidelines'!AA10=2,5, IF('ARPA Guidelines'!AA10=1,0,"inc."))))</f>
        <v>inc.</v>
      </c>
      <c r="AA21" s="83" t="str">
        <f>IF('ARPA Guidelines'!AB10=4,15,IF('ARPA Guidelines'!AB10=3,10,IF('ARPA Guidelines'!AB10=2,5, IF('ARPA Guidelines'!AB10=1,0,"inc."))))</f>
        <v>inc.</v>
      </c>
      <c r="AB21" s="83" t="str">
        <f>IF('ARPA Guidelines'!AC10=4,15,IF('ARPA Guidelines'!AC10=3,10,IF('ARPA Guidelines'!AC10=2,5, IF('ARPA Guidelines'!AC10=1,0,"inc."))))</f>
        <v>inc.</v>
      </c>
      <c r="AC21" s="83" t="str">
        <f>IF('ARPA Guidelines'!AD10=4,15,IF('ARPA Guidelines'!AD10=3,10,IF('ARPA Guidelines'!AD10=2,5, IF('ARPA Guidelines'!AD10=1,0,"inc."))))</f>
        <v>inc.</v>
      </c>
      <c r="AD21" s="83" t="str">
        <f>IF('ARPA Guidelines'!AE10=4,15,IF('ARPA Guidelines'!AE10=3,10,IF('ARPA Guidelines'!AE10=2,5, IF('ARPA Guidelines'!AE10=1,0,"inc."))))</f>
        <v>inc.</v>
      </c>
      <c r="AE21" s="83" t="str">
        <f>IF('ARPA Guidelines'!AF10=4,15,IF('ARPA Guidelines'!AF10=3,10,IF('ARPA Guidelines'!AF10=2,5, IF('ARPA Guidelines'!AF10=1,0,"inc."))))</f>
        <v>inc.</v>
      </c>
      <c r="AF21" s="83" t="str">
        <f>IF('ARPA Guidelines'!AG10=4,15,IF('ARPA Guidelines'!AG10=3,10,IF('ARPA Guidelines'!AG10=2,5, IF('ARPA Guidelines'!AG10=1,0,"inc."))))</f>
        <v>inc.</v>
      </c>
      <c r="AG21" s="83" t="str">
        <f>IF('ARPA Guidelines'!AH10=4,15,IF('ARPA Guidelines'!AH10=3,10,IF('ARPA Guidelines'!AH10=2,5, IF('ARPA Guidelines'!AH10=1,0,"inc."))))</f>
        <v>inc.</v>
      </c>
      <c r="AH21" s="83" t="str">
        <f>IF('ARPA Guidelines'!AI10=4,15,IF('ARPA Guidelines'!AI10=3,10,IF('ARPA Guidelines'!AI10=2,5, IF('ARPA Guidelines'!AI10=1,0,"inc."))))</f>
        <v>inc.</v>
      </c>
    </row>
    <row r="22" spans="2:34" x14ac:dyDescent="0.25">
      <c r="B22" s="26" t="s">
        <v>213</v>
      </c>
      <c r="C22" s="74">
        <f>IF('ARPA Guidelines'!D11=4,15,IF('ARPA Guidelines'!D11=3,10,IF('ARPA Guidelines'!D11=2,5, IF('ARPA Guidelines'!D11=1,0,"inc."))))</f>
        <v>5</v>
      </c>
      <c r="D22" s="83" t="str">
        <f>IF('ARPA Guidelines'!E11=4,15,IF('ARPA Guidelines'!E11=3,10,IF('ARPA Guidelines'!E11=2,5, IF('ARPA Guidelines'!E11=1,0,"inc."))))</f>
        <v>inc.</v>
      </c>
      <c r="E22" s="83" t="str">
        <f>IF('ARPA Guidelines'!F11=4,15,IF('ARPA Guidelines'!F11=3,10,IF('ARPA Guidelines'!F11=2,5, IF('ARPA Guidelines'!F11=1,0,"inc."))))</f>
        <v>inc.</v>
      </c>
      <c r="F22" s="83" t="str">
        <f>IF('ARPA Guidelines'!G11=4,15,IF('ARPA Guidelines'!G11=3,10,IF('ARPA Guidelines'!G11=2,5, IF('ARPA Guidelines'!G11=1,0,"inc."))))</f>
        <v>inc.</v>
      </c>
      <c r="G22" s="83" t="str">
        <f>IF('ARPA Guidelines'!H11=4,15,IF('ARPA Guidelines'!H11=3,10,IF('ARPA Guidelines'!H11=2,5, IF('ARPA Guidelines'!H11=1,0,"inc."))))</f>
        <v>inc.</v>
      </c>
      <c r="H22" s="83" t="str">
        <f>IF('ARPA Guidelines'!I11=4,15,IF('ARPA Guidelines'!I11=3,10,IF('ARPA Guidelines'!I11=2,5, IF('ARPA Guidelines'!I11=1,0,"inc."))))</f>
        <v>inc.</v>
      </c>
      <c r="I22" s="83" t="str">
        <f>IF('ARPA Guidelines'!J11=4,15,IF('ARPA Guidelines'!J11=3,10,IF('ARPA Guidelines'!J11=2,5, IF('ARPA Guidelines'!J11=1,0,"inc."))))</f>
        <v>inc.</v>
      </c>
      <c r="J22" s="83" t="str">
        <f>IF('ARPA Guidelines'!K11=4,15,IF('ARPA Guidelines'!K11=3,10,IF('ARPA Guidelines'!K11=2,5, IF('ARPA Guidelines'!K11=1,0,"inc."))))</f>
        <v>inc.</v>
      </c>
      <c r="K22" s="83" t="str">
        <f>IF('ARPA Guidelines'!L11=4,15,IF('ARPA Guidelines'!L11=3,10,IF('ARPA Guidelines'!L11=2,5, IF('ARPA Guidelines'!L11=1,0,"inc."))))</f>
        <v>inc.</v>
      </c>
      <c r="L22" s="83" t="str">
        <f>IF('ARPA Guidelines'!M11=4,15,IF('ARPA Guidelines'!M11=3,10,IF('ARPA Guidelines'!M11=2,5, IF('ARPA Guidelines'!M11=1,0,"inc."))))</f>
        <v>inc.</v>
      </c>
      <c r="M22" s="83" t="str">
        <f>IF('ARPA Guidelines'!N11=4,15,IF('ARPA Guidelines'!N11=3,10,IF('ARPA Guidelines'!N11=2,5, IF('ARPA Guidelines'!N11=1,0,"inc."))))</f>
        <v>inc.</v>
      </c>
      <c r="N22" s="83" t="str">
        <f>IF('ARPA Guidelines'!O11=4,15,IF('ARPA Guidelines'!O11=3,10,IF('ARPA Guidelines'!O11=2,5, IF('ARPA Guidelines'!O11=1,0,"inc."))))</f>
        <v>inc.</v>
      </c>
      <c r="O22" s="83" t="str">
        <f>IF('ARPA Guidelines'!P11=4,15,IF('ARPA Guidelines'!P11=3,10,IF('ARPA Guidelines'!P11=2,5, IF('ARPA Guidelines'!P11=1,0,"inc."))))</f>
        <v>inc.</v>
      </c>
      <c r="P22" s="83" t="str">
        <f>IF('ARPA Guidelines'!Q11=4,15,IF('ARPA Guidelines'!Q11=3,10,IF('ARPA Guidelines'!Q11=2,5, IF('ARPA Guidelines'!Q11=1,0,"inc."))))</f>
        <v>inc.</v>
      </c>
      <c r="Q22" s="83" t="str">
        <f>IF('ARPA Guidelines'!R11=4,15,IF('ARPA Guidelines'!R11=3,10,IF('ARPA Guidelines'!R11=2,5, IF('ARPA Guidelines'!R11=1,0,"inc."))))</f>
        <v>inc.</v>
      </c>
      <c r="R22" s="83" t="str">
        <f>IF('ARPA Guidelines'!S11=4,15,IF('ARPA Guidelines'!S11=3,10,IF('ARPA Guidelines'!S11=2,5, IF('ARPA Guidelines'!S11=1,0,"inc."))))</f>
        <v>inc.</v>
      </c>
      <c r="S22" s="99" t="str">
        <f>IF('ARPA Guidelines'!T11=4,15,IF('ARPA Guidelines'!T11=3,10,IF('ARPA Guidelines'!T11=2,5, IF('ARPA Guidelines'!T11=1,0,"inc."))))</f>
        <v>inc.</v>
      </c>
      <c r="T22" s="83" t="str">
        <f>IF('ARPA Guidelines'!U11=4,15,IF('ARPA Guidelines'!U11=3,10,IF('ARPA Guidelines'!U11=2,5, IF('ARPA Guidelines'!U11=1,0,"inc."))))</f>
        <v>inc.</v>
      </c>
      <c r="U22" s="83" t="str">
        <f>IF('ARPA Guidelines'!V11=4,15,IF('ARPA Guidelines'!V11=3,10,IF('ARPA Guidelines'!V11=2,5, IF('ARPA Guidelines'!V11=1,0,"inc."))))</f>
        <v>inc.</v>
      </c>
      <c r="V22" s="83" t="str">
        <f>IF('ARPA Guidelines'!W11=4,15,IF('ARPA Guidelines'!W11=3,10,IF('ARPA Guidelines'!W11=2,5, IF('ARPA Guidelines'!W11=1,0,"inc."))))</f>
        <v>inc.</v>
      </c>
      <c r="W22" s="83" t="str">
        <f>IF('ARPA Guidelines'!X11=4,15,IF('ARPA Guidelines'!X11=3,10,IF('ARPA Guidelines'!X11=2,5, IF('ARPA Guidelines'!X11=1,0,"inc."))))</f>
        <v>inc.</v>
      </c>
      <c r="X22" s="83" t="str">
        <f>IF('ARPA Guidelines'!Y11=4,15,IF('ARPA Guidelines'!Y11=3,10,IF('ARPA Guidelines'!Y11=2,5, IF('ARPA Guidelines'!Y11=1,0,"inc."))))</f>
        <v>inc.</v>
      </c>
      <c r="Y22" s="83" t="str">
        <f>IF('ARPA Guidelines'!Z11=4,15,IF('ARPA Guidelines'!Z11=3,10,IF('ARPA Guidelines'!Z11=2,5, IF('ARPA Guidelines'!Z11=1,0,"inc."))))</f>
        <v>inc.</v>
      </c>
      <c r="Z22" s="83" t="str">
        <f>IF('ARPA Guidelines'!AA11=4,15,IF('ARPA Guidelines'!AA11=3,10,IF('ARPA Guidelines'!AA11=2,5, IF('ARPA Guidelines'!AA11=1,0,"inc."))))</f>
        <v>inc.</v>
      </c>
      <c r="AA22" s="83" t="str">
        <f>IF('ARPA Guidelines'!AB11=4,15,IF('ARPA Guidelines'!AB11=3,10,IF('ARPA Guidelines'!AB11=2,5, IF('ARPA Guidelines'!AB11=1,0,"inc."))))</f>
        <v>inc.</v>
      </c>
      <c r="AB22" s="83" t="str">
        <f>IF('ARPA Guidelines'!AC11=4,15,IF('ARPA Guidelines'!AC11=3,10,IF('ARPA Guidelines'!AC11=2,5, IF('ARPA Guidelines'!AC11=1,0,"inc."))))</f>
        <v>inc.</v>
      </c>
      <c r="AC22" s="83" t="str">
        <f>IF('ARPA Guidelines'!AD11=4,15,IF('ARPA Guidelines'!AD11=3,10,IF('ARPA Guidelines'!AD11=2,5, IF('ARPA Guidelines'!AD11=1,0,"inc."))))</f>
        <v>inc.</v>
      </c>
      <c r="AD22" s="83" t="str">
        <f>IF('ARPA Guidelines'!AE11=4,15,IF('ARPA Guidelines'!AE11=3,10,IF('ARPA Guidelines'!AE11=2,5, IF('ARPA Guidelines'!AE11=1,0,"inc."))))</f>
        <v>inc.</v>
      </c>
      <c r="AE22" s="83" t="str">
        <f>IF('ARPA Guidelines'!AF11=4,15,IF('ARPA Guidelines'!AF11=3,10,IF('ARPA Guidelines'!AF11=2,5, IF('ARPA Guidelines'!AF11=1,0,"inc."))))</f>
        <v>inc.</v>
      </c>
      <c r="AF22" s="83" t="str">
        <f>IF('ARPA Guidelines'!AG11=4,15,IF('ARPA Guidelines'!AG11=3,10,IF('ARPA Guidelines'!AG11=2,5, IF('ARPA Guidelines'!AG11=1,0,"inc."))))</f>
        <v>inc.</v>
      </c>
      <c r="AG22" s="83" t="str">
        <f>IF('ARPA Guidelines'!AH11=4,15,IF('ARPA Guidelines'!AH11=3,10,IF('ARPA Guidelines'!AH11=2,5, IF('ARPA Guidelines'!AH11=1,0,"inc."))))</f>
        <v>inc.</v>
      </c>
      <c r="AH22" s="83" t="str">
        <f>IF('ARPA Guidelines'!AI11=4,15,IF('ARPA Guidelines'!AI11=3,10,IF('ARPA Guidelines'!AI11=2,5, IF('ARPA Guidelines'!AI11=1,0,"inc."))))</f>
        <v>inc.</v>
      </c>
    </row>
    <row r="23" spans="2:34" x14ac:dyDescent="0.25">
      <c r="B23" s="27"/>
      <c r="C23" s="74"/>
      <c r="D23" s="83"/>
      <c r="E23" s="83"/>
      <c r="F23" s="83"/>
      <c r="G23" s="83"/>
      <c r="H23" s="83"/>
      <c r="I23" s="83"/>
      <c r="J23" s="83"/>
      <c r="K23" s="83"/>
      <c r="L23" s="83"/>
      <c r="M23" s="83"/>
      <c r="N23" s="83"/>
      <c r="O23" s="83"/>
      <c r="P23" s="83"/>
      <c r="Q23" s="83"/>
      <c r="R23" s="83"/>
      <c r="S23" s="99"/>
      <c r="T23" s="83"/>
      <c r="U23" s="83"/>
      <c r="V23" s="83"/>
      <c r="W23" s="83"/>
      <c r="X23" s="83"/>
      <c r="Y23" s="83"/>
      <c r="Z23" s="83"/>
      <c r="AA23" s="83"/>
      <c r="AB23" s="83"/>
      <c r="AC23" s="83"/>
      <c r="AD23" s="83"/>
      <c r="AE23" s="83"/>
      <c r="AF23" s="83"/>
      <c r="AG23" s="83"/>
      <c r="AH23" s="83"/>
    </row>
    <row r="24" spans="2:34" x14ac:dyDescent="0.25">
      <c r="B24" s="57" t="s">
        <v>206</v>
      </c>
      <c r="C24" s="73"/>
      <c r="D24" s="81"/>
      <c r="E24" s="81"/>
      <c r="F24" s="81"/>
      <c r="G24" s="81"/>
      <c r="H24" s="81"/>
      <c r="I24" s="81"/>
      <c r="J24" s="81"/>
      <c r="K24" s="81"/>
      <c r="L24" s="81"/>
      <c r="M24" s="81"/>
      <c r="N24" s="81"/>
      <c r="O24" s="81"/>
      <c r="P24" s="81"/>
      <c r="Q24" s="81"/>
      <c r="R24" s="81"/>
      <c r="S24" s="99"/>
      <c r="T24" s="81"/>
      <c r="U24" s="81"/>
      <c r="V24" s="81"/>
      <c r="W24" s="81"/>
      <c r="X24" s="81"/>
      <c r="Y24" s="81"/>
      <c r="Z24" s="81"/>
      <c r="AA24" s="81"/>
      <c r="AB24" s="81"/>
      <c r="AC24" s="81"/>
      <c r="AD24" s="81"/>
      <c r="AE24" s="81"/>
      <c r="AF24" s="81"/>
      <c r="AG24" s="81"/>
      <c r="AH24" s="81"/>
    </row>
    <row r="25" spans="2:34" x14ac:dyDescent="0.25">
      <c r="B25" s="26" t="s">
        <v>207</v>
      </c>
      <c r="C25" s="74">
        <f>Complexity_Urgency!D6</f>
        <v>3</v>
      </c>
      <c r="D25" s="83">
        <f>Complexity_Urgency!E6</f>
        <v>0</v>
      </c>
      <c r="E25" s="83">
        <f>Complexity_Urgency!F6</f>
        <v>0</v>
      </c>
      <c r="F25" s="83">
        <f>Complexity_Urgency!G6</f>
        <v>0</v>
      </c>
      <c r="G25" s="83">
        <f>Complexity_Urgency!H6</f>
        <v>0</v>
      </c>
      <c r="H25" s="83">
        <f>Complexity_Urgency!I6</f>
        <v>0</v>
      </c>
      <c r="I25" s="83">
        <f>Complexity_Urgency!J6</f>
        <v>0</v>
      </c>
      <c r="J25" s="83">
        <f>Complexity_Urgency!K6</f>
        <v>0</v>
      </c>
      <c r="K25" s="83">
        <f>Complexity_Urgency!L6</f>
        <v>0</v>
      </c>
      <c r="L25" s="83">
        <f>Complexity_Urgency!M6</f>
        <v>0</v>
      </c>
      <c r="M25" s="83">
        <f>Complexity_Urgency!N6</f>
        <v>0</v>
      </c>
      <c r="N25" s="83">
        <f>Complexity_Urgency!O6</f>
        <v>0</v>
      </c>
      <c r="O25" s="83">
        <f>Complexity_Urgency!P6</f>
        <v>0</v>
      </c>
      <c r="P25" s="83">
        <f>Complexity_Urgency!Q6</f>
        <v>0</v>
      </c>
      <c r="Q25" s="83">
        <f>Complexity_Urgency!R6</f>
        <v>0</v>
      </c>
      <c r="R25" s="83">
        <f>Complexity_Urgency!S6</f>
        <v>0</v>
      </c>
      <c r="S25" s="99">
        <f>Complexity_Urgency!T6</f>
        <v>0</v>
      </c>
      <c r="T25" s="83">
        <f>Complexity_Urgency!U6</f>
        <v>0</v>
      </c>
      <c r="U25" s="83">
        <f>Complexity_Urgency!V6</f>
        <v>0</v>
      </c>
      <c r="V25" s="83">
        <f>Complexity_Urgency!W6</f>
        <v>0</v>
      </c>
      <c r="W25" s="83">
        <f>Complexity_Urgency!X6</f>
        <v>0</v>
      </c>
      <c r="X25" s="83">
        <f>Complexity_Urgency!Y6</f>
        <v>0</v>
      </c>
      <c r="Y25" s="83">
        <f>Complexity_Urgency!Z6</f>
        <v>0</v>
      </c>
      <c r="Z25" s="83">
        <f>Complexity_Urgency!AA6</f>
        <v>0</v>
      </c>
      <c r="AA25" s="83">
        <f>Complexity_Urgency!AB6</f>
        <v>0</v>
      </c>
      <c r="AB25" s="83">
        <f>Complexity_Urgency!AC6</f>
        <v>0</v>
      </c>
      <c r="AC25" s="83">
        <f>Complexity_Urgency!AD6</f>
        <v>0</v>
      </c>
      <c r="AD25" s="83">
        <f>Complexity_Urgency!AE6</f>
        <v>0</v>
      </c>
      <c r="AE25" s="83">
        <f>Complexity_Urgency!AF6</f>
        <v>0</v>
      </c>
      <c r="AF25" s="83">
        <f>Complexity_Urgency!AG6</f>
        <v>0</v>
      </c>
      <c r="AG25" s="83">
        <f>Complexity_Urgency!AH6</f>
        <v>0</v>
      </c>
      <c r="AH25" s="83">
        <f>Complexity_Urgency!AI6</f>
        <v>0</v>
      </c>
    </row>
    <row r="26" spans="2:34" x14ac:dyDescent="0.25">
      <c r="B26" s="26" t="s">
        <v>208</v>
      </c>
      <c r="C26" s="76">
        <f>Complexity_Urgency!D7</f>
        <v>4</v>
      </c>
      <c r="D26" s="30">
        <f>Complexity_Urgency!E7</f>
        <v>0</v>
      </c>
      <c r="E26" s="30">
        <f>Complexity_Urgency!F7</f>
        <v>0</v>
      </c>
      <c r="F26" s="30">
        <f>Complexity_Urgency!G7</f>
        <v>0</v>
      </c>
      <c r="G26" s="30">
        <f>Complexity_Urgency!H7</f>
        <v>0</v>
      </c>
      <c r="H26" s="30">
        <f>Complexity_Urgency!I7</f>
        <v>0</v>
      </c>
      <c r="I26" s="30">
        <f>Complexity_Urgency!J7</f>
        <v>0</v>
      </c>
      <c r="J26" s="30">
        <f>Complexity_Urgency!K7</f>
        <v>0</v>
      </c>
      <c r="K26" s="30">
        <f>Complexity_Urgency!L7</f>
        <v>0</v>
      </c>
      <c r="L26" s="30">
        <f>Complexity_Urgency!M7</f>
        <v>0</v>
      </c>
      <c r="M26" s="30">
        <f>Complexity_Urgency!N7</f>
        <v>0</v>
      </c>
      <c r="N26" s="30">
        <f>Complexity_Urgency!O7</f>
        <v>0</v>
      </c>
      <c r="O26" s="30">
        <f>Complexity_Urgency!P7</f>
        <v>0</v>
      </c>
      <c r="P26" s="30">
        <f>Complexity_Urgency!Q7</f>
        <v>0</v>
      </c>
      <c r="Q26" s="30">
        <f>Complexity_Urgency!R7</f>
        <v>0</v>
      </c>
      <c r="R26" s="30">
        <f>Complexity_Urgency!S7</f>
        <v>0</v>
      </c>
      <c r="S26" s="100">
        <f>Complexity_Urgency!T7</f>
        <v>0</v>
      </c>
      <c r="T26" s="30">
        <f>Complexity_Urgency!U7</f>
        <v>0</v>
      </c>
      <c r="U26" s="30">
        <f>Complexity_Urgency!V7</f>
        <v>0</v>
      </c>
      <c r="V26" s="30">
        <f>Complexity_Urgency!W7</f>
        <v>0</v>
      </c>
      <c r="W26" s="30">
        <f>Complexity_Urgency!X7</f>
        <v>0</v>
      </c>
      <c r="X26" s="30">
        <f>Complexity_Urgency!Y7</f>
        <v>0</v>
      </c>
      <c r="Y26" s="30">
        <f>Complexity_Urgency!Z7</f>
        <v>0</v>
      </c>
      <c r="Z26" s="30">
        <f>Complexity_Urgency!AA7</f>
        <v>0</v>
      </c>
      <c r="AA26" s="30">
        <f>Complexity_Urgency!AB7</f>
        <v>0</v>
      </c>
      <c r="AB26" s="30">
        <f>Complexity_Urgency!AC7</f>
        <v>0</v>
      </c>
      <c r="AC26" s="30">
        <f>Complexity_Urgency!AD7</f>
        <v>0</v>
      </c>
      <c r="AD26" s="30">
        <f>Complexity_Urgency!AE7</f>
        <v>0</v>
      </c>
      <c r="AE26" s="30">
        <f>Complexity_Urgency!AF7</f>
        <v>0</v>
      </c>
      <c r="AF26" s="30">
        <f>Complexity_Urgency!AG7</f>
        <v>0</v>
      </c>
      <c r="AG26" s="30">
        <f>Complexity_Urgency!AH7</f>
        <v>0</v>
      </c>
      <c r="AH26" s="30">
        <f>Complexity_Urgency!AI7</f>
        <v>0</v>
      </c>
    </row>
    <row r="27" spans="2:34" s="31" customFormat="1" x14ac:dyDescent="0.25">
      <c r="B27" s="37" t="s">
        <v>297</v>
      </c>
      <c r="C27" s="77">
        <f>SUM(C5:C26)</f>
        <v>67</v>
      </c>
      <c r="D27" s="84">
        <f>SUM(D5:D26)</f>
        <v>0</v>
      </c>
      <c r="E27" s="84">
        <f t="shared" ref="E27:AE27" si="0">SUM(E5:E26)</f>
        <v>0</v>
      </c>
      <c r="F27" s="84">
        <f t="shared" si="0"/>
        <v>0</v>
      </c>
      <c r="G27" s="84">
        <f t="shared" si="0"/>
        <v>0</v>
      </c>
      <c r="H27" s="84">
        <f t="shared" si="0"/>
        <v>0</v>
      </c>
      <c r="I27" s="84">
        <f t="shared" si="0"/>
        <v>0</v>
      </c>
      <c r="J27" s="84">
        <f t="shared" si="0"/>
        <v>0</v>
      </c>
      <c r="K27" s="84">
        <f t="shared" si="0"/>
        <v>0</v>
      </c>
      <c r="L27" s="84">
        <f t="shared" si="0"/>
        <v>0</v>
      </c>
      <c r="M27" s="84">
        <f t="shared" si="0"/>
        <v>0</v>
      </c>
      <c r="N27" s="84">
        <f t="shared" si="0"/>
        <v>0</v>
      </c>
      <c r="O27" s="84">
        <f t="shared" si="0"/>
        <v>0</v>
      </c>
      <c r="P27" s="84">
        <f t="shared" si="0"/>
        <v>0</v>
      </c>
      <c r="Q27" s="84">
        <f t="shared" si="0"/>
        <v>0</v>
      </c>
      <c r="R27" s="84">
        <f t="shared" si="0"/>
        <v>0</v>
      </c>
      <c r="S27" s="101">
        <f t="shared" si="0"/>
        <v>6</v>
      </c>
      <c r="T27" s="84">
        <f t="shared" si="0"/>
        <v>0</v>
      </c>
      <c r="U27" s="84">
        <f t="shared" si="0"/>
        <v>0</v>
      </c>
      <c r="V27" s="84">
        <f t="shared" si="0"/>
        <v>0</v>
      </c>
      <c r="W27" s="84">
        <f t="shared" si="0"/>
        <v>0</v>
      </c>
      <c r="X27" s="84">
        <f t="shared" si="0"/>
        <v>0</v>
      </c>
      <c r="Y27" s="84">
        <f t="shared" si="0"/>
        <v>0</v>
      </c>
      <c r="Z27" s="84">
        <f t="shared" si="0"/>
        <v>0</v>
      </c>
      <c r="AA27" s="84">
        <f t="shared" si="0"/>
        <v>0</v>
      </c>
      <c r="AB27" s="84">
        <f t="shared" si="0"/>
        <v>0</v>
      </c>
      <c r="AC27" s="84">
        <f t="shared" si="0"/>
        <v>0</v>
      </c>
      <c r="AD27" s="84">
        <f t="shared" si="0"/>
        <v>0</v>
      </c>
      <c r="AE27" s="84">
        <f t="shared" si="0"/>
        <v>0</v>
      </c>
      <c r="AF27" s="84">
        <f t="shared" ref="AF27" si="1">SUM(AF5:AF26)</f>
        <v>0</v>
      </c>
      <c r="AG27" s="84">
        <f t="shared" ref="AG27:AH27" si="2">SUM(AG5:AG26)</f>
        <v>0</v>
      </c>
      <c r="AH27" s="84">
        <f t="shared" si="2"/>
        <v>0</v>
      </c>
    </row>
    <row r="28" spans="2:34" x14ac:dyDescent="0.25">
      <c r="C28" s="75"/>
      <c r="D28" s="82"/>
      <c r="E28" s="82"/>
      <c r="F28" s="82"/>
      <c r="G28" s="82"/>
      <c r="H28" s="82"/>
      <c r="I28" s="82"/>
      <c r="J28" s="82"/>
      <c r="K28" s="82"/>
      <c r="L28" s="82"/>
      <c r="M28" s="82"/>
      <c r="N28" s="82"/>
      <c r="O28" s="82"/>
      <c r="P28" s="82"/>
      <c r="Q28" s="82"/>
      <c r="R28" s="82"/>
      <c r="S28" s="99"/>
      <c r="T28" s="82"/>
      <c r="U28" s="82"/>
      <c r="V28" s="82"/>
      <c r="W28" s="82"/>
      <c r="X28" s="82"/>
      <c r="Y28" s="82"/>
      <c r="Z28" s="82"/>
      <c r="AA28" s="82"/>
      <c r="AB28" s="82"/>
      <c r="AC28" s="82"/>
      <c r="AD28" s="82"/>
      <c r="AE28" s="82"/>
      <c r="AF28" s="82"/>
      <c r="AG28" s="82"/>
      <c r="AH28" s="82"/>
    </row>
    <row r="29" spans="2:34" s="31" customFormat="1" x14ac:dyDescent="0.25">
      <c r="B29" s="79" t="s">
        <v>321</v>
      </c>
      <c r="C29" s="85"/>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row>
    <row r="30" spans="2:34" x14ac:dyDescent="0.25">
      <c r="C30" s="78"/>
    </row>
  </sheetData>
  <customSheetViews>
    <customSheetView guid="{2BEB5C49-967F-44C2-A0E8-A1F65084CB57}">
      <pane xSplit="2" ySplit="3" topLeftCell="Y4" activePane="bottomRight" state="frozen"/>
      <selection pane="bottomRight" activeCell="AJ14" sqref="AJ14"/>
      <pageMargins left="0.7" right="0.7" top="0.75" bottom="0.75" header="0.3" footer="0.3"/>
      <pageSetup orientation="portrait" verticalDpi="0" r:id="rId1"/>
    </customSheetView>
  </customSheetView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51"/>
  <sheetViews>
    <sheetView zoomScaleNormal="100" workbookViewId="0">
      <pane xSplit="3" ySplit="3" topLeftCell="D4" activePane="bottomRight" state="frozen"/>
      <selection pane="topRight" activeCell="D1" sqref="D1"/>
      <selection pane="bottomLeft" activeCell="A4" sqref="A4"/>
      <selection pane="bottomRight" activeCell="E7" sqref="E7"/>
    </sheetView>
  </sheetViews>
  <sheetFormatPr defaultRowHeight="15" x14ac:dyDescent="0.25"/>
  <cols>
    <col min="1" max="1" width="9.140625" style="33"/>
    <col min="2" max="2" width="36" style="33" customWidth="1"/>
    <col min="3" max="3" width="86.140625" style="33" customWidth="1"/>
    <col min="4" max="19" width="12.7109375" style="39" customWidth="1"/>
    <col min="20" max="20" width="12.7109375" style="86" customWidth="1"/>
    <col min="21" max="32" width="12.7109375" style="39" customWidth="1"/>
    <col min="33" max="35" width="15" style="33" customWidth="1"/>
    <col min="36" max="16384" width="9.140625" style="33"/>
  </cols>
  <sheetData>
    <row r="1" spans="2:35" x14ac:dyDescent="0.25">
      <c r="B1" s="31" t="s">
        <v>158</v>
      </c>
      <c r="C1" s="31" t="s">
        <v>159</v>
      </c>
    </row>
    <row r="2" spans="2:35" ht="81" customHeight="1" x14ac:dyDescent="0.25">
      <c r="B2" s="31"/>
      <c r="C2" s="40" t="s">
        <v>238</v>
      </c>
      <c r="D2" s="64" t="s">
        <v>301</v>
      </c>
      <c r="E2" s="2" t="s">
        <v>63</v>
      </c>
      <c r="F2" s="2" t="s">
        <v>3</v>
      </c>
      <c r="G2" s="2" t="s">
        <v>186</v>
      </c>
      <c r="H2" s="2" t="s">
        <v>48</v>
      </c>
      <c r="I2" s="2" t="s">
        <v>187</v>
      </c>
      <c r="J2" s="2" t="s">
        <v>87</v>
      </c>
      <c r="K2" s="2" t="s">
        <v>7</v>
      </c>
      <c r="L2" s="2" t="s">
        <v>70</v>
      </c>
      <c r="M2" s="2" t="s">
        <v>38</v>
      </c>
      <c r="N2" s="2" t="s">
        <v>25</v>
      </c>
      <c r="O2" s="2" t="s">
        <v>73</v>
      </c>
      <c r="P2" s="2" t="s">
        <v>66</v>
      </c>
      <c r="Q2" s="2" t="s">
        <v>306</v>
      </c>
      <c r="R2" s="2" t="s">
        <v>34</v>
      </c>
      <c r="S2" s="2" t="s">
        <v>21</v>
      </c>
      <c r="T2" s="88" t="s">
        <v>261</v>
      </c>
      <c r="U2" s="2" t="s">
        <v>262</v>
      </c>
      <c r="V2" s="2" t="s">
        <v>1</v>
      </c>
      <c r="W2" s="2" t="s">
        <v>52</v>
      </c>
      <c r="X2" s="2" t="s">
        <v>52</v>
      </c>
      <c r="Y2" s="2" t="s">
        <v>188</v>
      </c>
      <c r="Z2" s="2" t="s">
        <v>90</v>
      </c>
      <c r="AA2" s="2" t="s">
        <v>40</v>
      </c>
      <c r="AB2" s="2" t="s">
        <v>64</v>
      </c>
      <c r="AC2" s="2" t="s">
        <v>10</v>
      </c>
      <c r="AD2" s="2" t="s">
        <v>31</v>
      </c>
      <c r="AE2" s="2" t="s">
        <v>95</v>
      </c>
      <c r="AF2" s="2" t="s">
        <v>94</v>
      </c>
      <c r="AG2" s="2" t="s">
        <v>322</v>
      </c>
      <c r="AH2" s="2" t="s">
        <v>323</v>
      </c>
      <c r="AI2" s="2" t="s">
        <v>324</v>
      </c>
    </row>
    <row r="3" spans="2:35" x14ac:dyDescent="0.25">
      <c r="B3" s="31"/>
      <c r="C3" s="31"/>
      <c r="D3" s="69" t="s">
        <v>302</v>
      </c>
      <c r="E3" s="41" t="s">
        <v>160</v>
      </c>
      <c r="F3" s="41" t="s">
        <v>161</v>
      </c>
      <c r="G3" s="41" t="s">
        <v>162</v>
      </c>
      <c r="H3" s="41" t="s">
        <v>163</v>
      </c>
      <c r="I3" s="41" t="s">
        <v>164</v>
      </c>
      <c r="J3" s="41" t="s">
        <v>165</v>
      </c>
      <c r="K3" s="41" t="s">
        <v>166</v>
      </c>
      <c r="L3" s="41" t="s">
        <v>167</v>
      </c>
      <c r="M3" s="41" t="s">
        <v>168</v>
      </c>
      <c r="N3" s="41" t="s">
        <v>169</v>
      </c>
      <c r="O3" s="41" t="s">
        <v>170</v>
      </c>
      <c r="P3" s="41" t="s">
        <v>171</v>
      </c>
      <c r="Q3" s="41" t="s">
        <v>172</v>
      </c>
      <c r="R3" s="41" t="s">
        <v>173</v>
      </c>
      <c r="S3" s="41" t="s">
        <v>174</v>
      </c>
      <c r="T3" s="89" t="s">
        <v>175</v>
      </c>
      <c r="U3" s="41" t="s">
        <v>176</v>
      </c>
      <c r="V3" s="41" t="s">
        <v>177</v>
      </c>
      <c r="W3" s="41" t="s">
        <v>178</v>
      </c>
      <c r="X3" s="41" t="s">
        <v>179</v>
      </c>
      <c r="Y3" s="41" t="s">
        <v>180</v>
      </c>
      <c r="Z3" s="41" t="s">
        <v>181</v>
      </c>
      <c r="AA3" s="41" t="s">
        <v>182</v>
      </c>
      <c r="AB3" s="41" t="s">
        <v>183</v>
      </c>
      <c r="AC3" s="41" t="s">
        <v>184</v>
      </c>
      <c r="AD3" s="41" t="s">
        <v>185</v>
      </c>
      <c r="AE3" s="41" t="s">
        <v>260</v>
      </c>
      <c r="AF3" s="41" t="s">
        <v>307</v>
      </c>
      <c r="AG3" s="61" t="s">
        <v>318</v>
      </c>
      <c r="AH3" s="54" t="s">
        <v>319</v>
      </c>
      <c r="AI3" s="54" t="s">
        <v>320</v>
      </c>
    </row>
    <row r="4" spans="2:35" x14ac:dyDescent="0.25">
      <c r="C4" s="38" t="s">
        <v>239</v>
      </c>
      <c r="D4" s="66"/>
      <c r="T4" s="87"/>
      <c r="AG4" s="39"/>
      <c r="AH4" s="39"/>
      <c r="AI4" s="39"/>
    </row>
    <row r="5" spans="2:35" ht="18.75" x14ac:dyDescent="0.25">
      <c r="B5" s="114" t="s">
        <v>101</v>
      </c>
      <c r="C5" s="114"/>
      <c r="D5" s="66"/>
      <c r="T5" s="87"/>
      <c r="AG5" s="39"/>
      <c r="AH5" s="39"/>
      <c r="AI5" s="39"/>
    </row>
    <row r="6" spans="2:35" ht="15.75" x14ac:dyDescent="0.25">
      <c r="B6" s="45" t="s">
        <v>102</v>
      </c>
      <c r="C6" s="45" t="s">
        <v>103</v>
      </c>
      <c r="D6" s="66"/>
      <c r="T6" s="87"/>
      <c r="AG6" s="39"/>
      <c r="AH6" s="39"/>
      <c r="AI6" s="39"/>
    </row>
    <row r="7" spans="2:35" ht="30" x14ac:dyDescent="0.25">
      <c r="B7" s="46" t="s">
        <v>104</v>
      </c>
      <c r="C7" s="47" t="s">
        <v>105</v>
      </c>
      <c r="D7" s="66"/>
      <c r="T7" s="87"/>
      <c r="AG7" s="39"/>
      <c r="AH7" s="39"/>
      <c r="AI7" s="39"/>
    </row>
    <row r="8" spans="2:35" ht="60" x14ac:dyDescent="0.25">
      <c r="B8" s="46" t="s">
        <v>106</v>
      </c>
      <c r="C8" s="48" t="s">
        <v>107</v>
      </c>
      <c r="D8" s="66"/>
      <c r="T8" s="91" t="s">
        <v>316</v>
      </c>
      <c r="AG8" s="39"/>
      <c r="AH8" s="39"/>
      <c r="AI8" s="39"/>
    </row>
    <row r="9" spans="2:35" ht="30" x14ac:dyDescent="0.25">
      <c r="B9" s="46" t="s">
        <v>108</v>
      </c>
      <c r="C9" s="47" t="s">
        <v>109</v>
      </c>
      <c r="D9" s="66" t="s">
        <v>303</v>
      </c>
      <c r="T9" s="87"/>
      <c r="AG9" s="39"/>
      <c r="AH9" s="39"/>
      <c r="AI9" s="39"/>
    </row>
    <row r="10" spans="2:35" ht="30" x14ac:dyDescent="0.25">
      <c r="B10" s="46" t="s">
        <v>110</v>
      </c>
      <c r="C10" s="48" t="s">
        <v>111</v>
      </c>
      <c r="D10" s="66"/>
      <c r="T10" s="87"/>
      <c r="AG10" s="39"/>
      <c r="AH10" s="39"/>
      <c r="AI10" s="39"/>
    </row>
    <row r="11" spans="2:35" ht="30.75" customHeight="1" x14ac:dyDescent="0.25">
      <c r="B11" s="49" t="s">
        <v>112</v>
      </c>
      <c r="C11" s="50" t="s">
        <v>113</v>
      </c>
      <c r="D11" s="66"/>
      <c r="T11" s="87"/>
      <c r="AG11" s="39"/>
      <c r="AH11" s="39"/>
      <c r="AI11" s="39"/>
    </row>
    <row r="12" spans="2:35" x14ac:dyDescent="0.25">
      <c r="B12" s="51"/>
      <c r="C12" s="36" t="s">
        <v>194</v>
      </c>
      <c r="D12" s="66">
        <f>COUNTA(D7:D11)</f>
        <v>1</v>
      </c>
      <c r="E12" s="39">
        <f>COUNTA(E7:E11)</f>
        <v>0</v>
      </c>
      <c r="F12" s="39">
        <f t="shared" ref="F12:AE12" si="0">COUNTA(F7:F11)</f>
        <v>0</v>
      </c>
      <c r="G12" s="39">
        <f t="shared" si="0"/>
        <v>0</v>
      </c>
      <c r="H12" s="39">
        <f t="shared" si="0"/>
        <v>0</v>
      </c>
      <c r="I12" s="39">
        <f t="shared" si="0"/>
        <v>0</v>
      </c>
      <c r="J12" s="39">
        <f t="shared" si="0"/>
        <v>0</v>
      </c>
      <c r="K12" s="39">
        <f t="shared" si="0"/>
        <v>0</v>
      </c>
      <c r="L12" s="39">
        <f t="shared" si="0"/>
        <v>0</v>
      </c>
      <c r="M12" s="39">
        <f t="shared" si="0"/>
        <v>0</v>
      </c>
      <c r="N12" s="39">
        <f t="shared" si="0"/>
        <v>0</v>
      </c>
      <c r="O12" s="39">
        <f t="shared" si="0"/>
        <v>0</v>
      </c>
      <c r="P12" s="39">
        <f t="shared" si="0"/>
        <v>0</v>
      </c>
      <c r="Q12" s="39">
        <f t="shared" ref="Q12" si="1">COUNTA(Q7:Q11)</f>
        <v>0</v>
      </c>
      <c r="R12" s="39">
        <f t="shared" si="0"/>
        <v>0</v>
      </c>
      <c r="S12" s="39">
        <f t="shared" si="0"/>
        <v>0</v>
      </c>
      <c r="T12" s="87">
        <f t="shared" si="0"/>
        <v>1</v>
      </c>
      <c r="U12" s="39">
        <f t="shared" si="0"/>
        <v>0</v>
      </c>
      <c r="V12" s="39">
        <f t="shared" si="0"/>
        <v>0</v>
      </c>
      <c r="W12" s="39">
        <f t="shared" si="0"/>
        <v>0</v>
      </c>
      <c r="X12" s="39">
        <f t="shared" si="0"/>
        <v>0</v>
      </c>
      <c r="Y12" s="39">
        <f t="shared" si="0"/>
        <v>0</v>
      </c>
      <c r="Z12" s="39">
        <f t="shared" si="0"/>
        <v>0</v>
      </c>
      <c r="AA12" s="39">
        <f t="shared" si="0"/>
        <v>0</v>
      </c>
      <c r="AB12" s="39">
        <f t="shared" si="0"/>
        <v>0</v>
      </c>
      <c r="AC12" s="39">
        <f t="shared" si="0"/>
        <v>0</v>
      </c>
      <c r="AD12" s="39">
        <f t="shared" si="0"/>
        <v>0</v>
      </c>
      <c r="AE12" s="39">
        <f t="shared" si="0"/>
        <v>0</v>
      </c>
      <c r="AF12" s="39">
        <f t="shared" ref="AF12:AI12" si="2">COUNTA(AF7:AF11)</f>
        <v>0</v>
      </c>
      <c r="AG12" s="39">
        <f t="shared" si="2"/>
        <v>0</v>
      </c>
      <c r="AH12" s="39">
        <f t="shared" si="2"/>
        <v>0</v>
      </c>
      <c r="AI12" s="39">
        <f t="shared" si="2"/>
        <v>0</v>
      </c>
    </row>
    <row r="13" spans="2:35" ht="18.75" x14ac:dyDescent="0.25">
      <c r="B13" s="115" t="s">
        <v>114</v>
      </c>
      <c r="C13" s="115"/>
      <c r="D13" s="66"/>
      <c r="T13" s="87"/>
      <c r="AG13" s="39"/>
      <c r="AH13" s="39"/>
      <c r="AI13" s="39"/>
    </row>
    <row r="14" spans="2:35" ht="15.75" x14ac:dyDescent="0.25">
      <c r="B14" s="52" t="s">
        <v>102</v>
      </c>
      <c r="C14" s="52" t="s">
        <v>103</v>
      </c>
      <c r="D14" s="66"/>
      <c r="T14" s="87"/>
      <c r="AG14" s="39"/>
      <c r="AH14" s="39"/>
      <c r="AI14" s="39"/>
    </row>
    <row r="15" spans="2:35" ht="30" x14ac:dyDescent="0.25">
      <c r="B15" s="46" t="s">
        <v>115</v>
      </c>
      <c r="C15" s="47" t="s">
        <v>116</v>
      </c>
      <c r="D15" s="66"/>
      <c r="T15" s="87"/>
      <c r="AG15" s="39"/>
      <c r="AH15" s="39"/>
      <c r="AI15" s="39"/>
    </row>
    <row r="16" spans="2:35" ht="45" x14ac:dyDescent="0.25">
      <c r="B16" s="46" t="s">
        <v>117</v>
      </c>
      <c r="C16" s="53" t="s">
        <v>118</v>
      </c>
      <c r="D16" s="66" t="s">
        <v>303</v>
      </c>
      <c r="T16" s="87"/>
      <c r="AG16" s="39"/>
      <c r="AH16" s="39"/>
      <c r="AI16" s="39"/>
    </row>
    <row r="17" spans="2:35" ht="30" x14ac:dyDescent="0.25">
      <c r="B17" s="46" t="s">
        <v>119</v>
      </c>
      <c r="C17" s="47" t="s">
        <v>244</v>
      </c>
      <c r="D17" s="66"/>
      <c r="T17" s="87"/>
      <c r="AG17" s="39"/>
      <c r="AH17" s="39"/>
      <c r="AI17" s="39"/>
    </row>
    <row r="18" spans="2:35" ht="29.25" customHeight="1" x14ac:dyDescent="0.25">
      <c r="B18" s="46" t="s">
        <v>120</v>
      </c>
      <c r="C18" s="47" t="s">
        <v>121</v>
      </c>
      <c r="D18" s="66"/>
      <c r="T18" s="87"/>
      <c r="AG18" s="39"/>
      <c r="AH18" s="39"/>
      <c r="AI18" s="39"/>
    </row>
    <row r="19" spans="2:35" ht="30" x14ac:dyDescent="0.25">
      <c r="B19" s="46" t="s">
        <v>122</v>
      </c>
      <c r="C19" s="48" t="s">
        <v>123</v>
      </c>
      <c r="D19" s="66"/>
      <c r="T19" s="87"/>
      <c r="AG19" s="39"/>
      <c r="AH19" s="39"/>
      <c r="AI19" s="39"/>
    </row>
    <row r="20" spans="2:35" x14ac:dyDescent="0.25">
      <c r="B20" s="51"/>
      <c r="C20" s="3" t="s">
        <v>195</v>
      </c>
      <c r="D20" s="66">
        <f>COUNTA(D15:D19)</f>
        <v>1</v>
      </c>
      <c r="E20" s="39">
        <f>COUNTA(E15:E19)</f>
        <v>0</v>
      </c>
      <c r="F20" s="39">
        <f t="shared" ref="F20:AE20" si="3">COUNTA(F15:F19)</f>
        <v>0</v>
      </c>
      <c r="G20" s="39">
        <f t="shared" si="3"/>
        <v>0</v>
      </c>
      <c r="H20" s="39">
        <f t="shared" si="3"/>
        <v>0</v>
      </c>
      <c r="I20" s="39">
        <f t="shared" si="3"/>
        <v>0</v>
      </c>
      <c r="J20" s="39">
        <f t="shared" si="3"/>
        <v>0</v>
      </c>
      <c r="K20" s="39">
        <f t="shared" si="3"/>
        <v>0</v>
      </c>
      <c r="L20" s="39">
        <f t="shared" si="3"/>
        <v>0</v>
      </c>
      <c r="M20" s="39">
        <f t="shared" si="3"/>
        <v>0</v>
      </c>
      <c r="N20" s="39">
        <f t="shared" si="3"/>
        <v>0</v>
      </c>
      <c r="O20" s="39">
        <f t="shared" si="3"/>
        <v>0</v>
      </c>
      <c r="P20" s="39">
        <f t="shared" si="3"/>
        <v>0</v>
      </c>
      <c r="Q20" s="39">
        <f t="shared" ref="Q20" si="4">COUNTA(Q15:Q19)</f>
        <v>0</v>
      </c>
      <c r="R20" s="39">
        <f t="shared" si="3"/>
        <v>0</v>
      </c>
      <c r="S20" s="39">
        <f t="shared" si="3"/>
        <v>0</v>
      </c>
      <c r="T20" s="87">
        <f t="shared" si="3"/>
        <v>0</v>
      </c>
      <c r="U20" s="39">
        <f t="shared" si="3"/>
        <v>0</v>
      </c>
      <c r="V20" s="39">
        <f t="shared" si="3"/>
        <v>0</v>
      </c>
      <c r="W20" s="39">
        <f t="shared" si="3"/>
        <v>0</v>
      </c>
      <c r="X20" s="39">
        <f t="shared" si="3"/>
        <v>0</v>
      </c>
      <c r="Y20" s="39">
        <f t="shared" si="3"/>
        <v>0</v>
      </c>
      <c r="Z20" s="39">
        <f t="shared" si="3"/>
        <v>0</v>
      </c>
      <c r="AA20" s="39">
        <f t="shared" si="3"/>
        <v>0</v>
      </c>
      <c r="AB20" s="39">
        <f t="shared" si="3"/>
        <v>0</v>
      </c>
      <c r="AC20" s="39">
        <f t="shared" si="3"/>
        <v>0</v>
      </c>
      <c r="AD20" s="39">
        <f t="shared" si="3"/>
        <v>0</v>
      </c>
      <c r="AE20" s="39">
        <f t="shared" si="3"/>
        <v>0</v>
      </c>
      <c r="AF20" s="39">
        <f t="shared" ref="AF20:AI20" si="5">COUNTA(AF15:AF19)</f>
        <v>0</v>
      </c>
      <c r="AG20" s="39">
        <f t="shared" si="5"/>
        <v>0</v>
      </c>
      <c r="AH20" s="39">
        <f t="shared" si="5"/>
        <v>0</v>
      </c>
      <c r="AI20" s="39">
        <f t="shared" si="5"/>
        <v>0</v>
      </c>
    </row>
    <row r="21" spans="2:35" ht="18.75" x14ac:dyDescent="0.25">
      <c r="B21" s="115" t="s">
        <v>124</v>
      </c>
      <c r="C21" s="115"/>
      <c r="D21" s="66"/>
      <c r="T21" s="87"/>
      <c r="AG21" s="39"/>
      <c r="AH21" s="39"/>
      <c r="AI21" s="39"/>
    </row>
    <row r="22" spans="2:35" ht="15.75" x14ac:dyDescent="0.25">
      <c r="B22" s="52" t="s">
        <v>102</v>
      </c>
      <c r="C22" s="52" t="s">
        <v>103</v>
      </c>
      <c r="D22" s="66"/>
      <c r="T22" s="87"/>
      <c r="AG22" s="39"/>
      <c r="AH22" s="39"/>
      <c r="AI22" s="39"/>
    </row>
    <row r="23" spans="2:35" ht="30" x14ac:dyDescent="0.25">
      <c r="B23" s="46" t="s">
        <v>125</v>
      </c>
      <c r="C23" s="53" t="s">
        <v>126</v>
      </c>
      <c r="D23" s="66"/>
      <c r="T23" s="87"/>
      <c r="AG23" s="39"/>
      <c r="AH23" s="39"/>
      <c r="AI23" s="39"/>
    </row>
    <row r="24" spans="2:35" ht="30" x14ac:dyDescent="0.25">
      <c r="B24" s="46" t="s">
        <v>127</v>
      </c>
      <c r="C24" s="53" t="s">
        <v>128</v>
      </c>
      <c r="D24" s="66"/>
      <c r="T24" s="87"/>
      <c r="AG24" s="39"/>
      <c r="AH24" s="39"/>
      <c r="AI24" s="39"/>
    </row>
    <row r="25" spans="2:35" ht="30" x14ac:dyDescent="0.25">
      <c r="B25" s="46" t="s">
        <v>129</v>
      </c>
      <c r="C25" s="53" t="s">
        <v>130</v>
      </c>
      <c r="D25" s="66" t="s">
        <v>303</v>
      </c>
      <c r="T25" s="87"/>
      <c r="AG25" s="39"/>
      <c r="AH25" s="39"/>
      <c r="AI25" s="39"/>
    </row>
    <row r="26" spans="2:35" ht="30" x14ac:dyDescent="0.25">
      <c r="B26" s="46" t="s">
        <v>131</v>
      </c>
      <c r="C26" s="47" t="s">
        <v>132</v>
      </c>
      <c r="D26" s="66"/>
      <c r="T26" s="87"/>
      <c r="AG26" s="39"/>
      <c r="AH26" s="39"/>
      <c r="AI26" s="39"/>
    </row>
    <row r="27" spans="2:35" ht="45" x14ac:dyDescent="0.25">
      <c r="B27" s="46" t="s">
        <v>133</v>
      </c>
      <c r="C27" s="53" t="s">
        <v>134</v>
      </c>
      <c r="D27" s="66"/>
      <c r="T27" s="87"/>
      <c r="AG27" s="39"/>
      <c r="AH27" s="39"/>
      <c r="AI27" s="39"/>
    </row>
    <row r="28" spans="2:35" x14ac:dyDescent="0.25">
      <c r="B28" s="51"/>
      <c r="C28" s="3" t="s">
        <v>196</v>
      </c>
      <c r="D28" s="66">
        <f>COUNTA(D23:D27)</f>
        <v>1</v>
      </c>
      <c r="E28" s="39">
        <f>COUNTA(E23:E27)</f>
        <v>0</v>
      </c>
      <c r="F28" s="39">
        <f t="shared" ref="F28:AE28" si="6">COUNTA(F23:F27)</f>
        <v>0</v>
      </c>
      <c r="G28" s="39">
        <f t="shared" si="6"/>
        <v>0</v>
      </c>
      <c r="H28" s="39">
        <f t="shared" si="6"/>
        <v>0</v>
      </c>
      <c r="I28" s="39">
        <f t="shared" si="6"/>
        <v>0</v>
      </c>
      <c r="J28" s="39">
        <f t="shared" si="6"/>
        <v>0</v>
      </c>
      <c r="K28" s="39">
        <f t="shared" si="6"/>
        <v>0</v>
      </c>
      <c r="L28" s="39">
        <f t="shared" si="6"/>
        <v>0</v>
      </c>
      <c r="M28" s="39">
        <f t="shared" si="6"/>
        <v>0</v>
      </c>
      <c r="N28" s="39">
        <f t="shared" si="6"/>
        <v>0</v>
      </c>
      <c r="O28" s="39">
        <f t="shared" si="6"/>
        <v>0</v>
      </c>
      <c r="P28" s="39">
        <f t="shared" si="6"/>
        <v>0</v>
      </c>
      <c r="Q28" s="39">
        <f t="shared" ref="Q28" si="7">COUNTA(Q23:Q27)</f>
        <v>0</v>
      </c>
      <c r="R28" s="39">
        <f t="shared" si="6"/>
        <v>0</v>
      </c>
      <c r="S28" s="39">
        <f t="shared" si="6"/>
        <v>0</v>
      </c>
      <c r="T28" s="87">
        <f t="shared" si="6"/>
        <v>0</v>
      </c>
      <c r="U28" s="39">
        <f t="shared" si="6"/>
        <v>0</v>
      </c>
      <c r="V28" s="39">
        <f t="shared" si="6"/>
        <v>0</v>
      </c>
      <c r="W28" s="39">
        <f t="shared" si="6"/>
        <v>0</v>
      </c>
      <c r="X28" s="39">
        <f t="shared" si="6"/>
        <v>0</v>
      </c>
      <c r="Y28" s="39">
        <f t="shared" si="6"/>
        <v>0</v>
      </c>
      <c r="Z28" s="39">
        <f t="shared" si="6"/>
        <v>0</v>
      </c>
      <c r="AA28" s="39">
        <f t="shared" si="6"/>
        <v>0</v>
      </c>
      <c r="AB28" s="39">
        <f t="shared" si="6"/>
        <v>0</v>
      </c>
      <c r="AC28" s="39">
        <f t="shared" si="6"/>
        <v>0</v>
      </c>
      <c r="AD28" s="39">
        <f t="shared" si="6"/>
        <v>0</v>
      </c>
      <c r="AE28" s="39">
        <f t="shared" si="6"/>
        <v>0</v>
      </c>
      <c r="AF28" s="39">
        <f t="shared" ref="AF28:AI28" si="8">COUNTA(AF23:AF27)</f>
        <v>0</v>
      </c>
      <c r="AG28" s="39">
        <f t="shared" si="8"/>
        <v>0</v>
      </c>
      <c r="AH28" s="39">
        <f t="shared" si="8"/>
        <v>0</v>
      </c>
      <c r="AI28" s="39">
        <f t="shared" si="8"/>
        <v>0</v>
      </c>
    </row>
    <row r="29" spans="2:35" x14ac:dyDescent="0.25">
      <c r="B29" s="51"/>
      <c r="C29" s="51"/>
      <c r="D29" s="66"/>
      <c r="T29" s="87"/>
      <c r="AG29" s="39"/>
      <c r="AH29" s="39"/>
      <c r="AI29" s="39"/>
    </row>
    <row r="30" spans="2:35" ht="18.75" x14ac:dyDescent="0.25">
      <c r="B30" s="115" t="s">
        <v>135</v>
      </c>
      <c r="C30" s="115"/>
      <c r="D30" s="66"/>
      <c r="T30" s="87"/>
      <c r="AG30" s="39"/>
      <c r="AH30" s="39"/>
      <c r="AI30" s="39"/>
    </row>
    <row r="31" spans="2:35" ht="15.75" x14ac:dyDescent="0.25">
      <c r="B31" s="52" t="s">
        <v>102</v>
      </c>
      <c r="C31" s="52" t="s">
        <v>103</v>
      </c>
      <c r="D31" s="66"/>
      <c r="T31" s="87"/>
      <c r="AG31" s="39"/>
      <c r="AH31" s="39"/>
      <c r="AI31" s="39"/>
    </row>
    <row r="32" spans="2:35" ht="30" x14ac:dyDescent="0.25">
      <c r="B32" s="46" t="s">
        <v>136</v>
      </c>
      <c r="C32" s="48" t="s">
        <v>137</v>
      </c>
      <c r="D32" s="66"/>
      <c r="T32" s="87"/>
      <c r="AG32" s="39"/>
      <c r="AH32" s="39"/>
      <c r="AI32" s="39"/>
    </row>
    <row r="33" spans="2:35" ht="30" x14ac:dyDescent="0.25">
      <c r="B33" s="46" t="s">
        <v>138</v>
      </c>
      <c r="C33" s="48" t="s">
        <v>139</v>
      </c>
      <c r="D33" s="66" t="s">
        <v>303</v>
      </c>
      <c r="T33" s="87"/>
      <c r="AG33" s="39"/>
      <c r="AH33" s="39"/>
      <c r="AI33" s="39"/>
    </row>
    <row r="34" spans="2:35" ht="30" x14ac:dyDescent="0.25">
      <c r="B34" s="46" t="s">
        <v>140</v>
      </c>
      <c r="C34" s="47" t="s">
        <v>141</v>
      </c>
      <c r="D34" s="66" t="s">
        <v>305</v>
      </c>
      <c r="T34" s="87"/>
      <c r="AG34" s="39"/>
      <c r="AH34" s="39"/>
      <c r="AI34" s="39"/>
    </row>
    <row r="35" spans="2:35" ht="30" x14ac:dyDescent="0.25">
      <c r="B35" s="46" t="s">
        <v>142</v>
      </c>
      <c r="C35" s="47" t="s">
        <v>143</v>
      </c>
      <c r="D35" s="66"/>
      <c r="T35" s="87"/>
      <c r="AG35" s="39"/>
      <c r="AH35" s="39"/>
      <c r="AI35" s="39"/>
    </row>
    <row r="36" spans="2:35" x14ac:dyDescent="0.25">
      <c r="B36" s="51"/>
      <c r="C36" s="3" t="s">
        <v>197</v>
      </c>
      <c r="D36" s="66">
        <f t="shared" ref="D36:AE36" si="9">COUNTA(D32:D35)</f>
        <v>2</v>
      </c>
      <c r="E36" s="39">
        <f t="shared" si="9"/>
        <v>0</v>
      </c>
      <c r="F36" s="39">
        <f t="shared" si="9"/>
        <v>0</v>
      </c>
      <c r="G36" s="39">
        <f t="shared" si="9"/>
        <v>0</v>
      </c>
      <c r="H36" s="39">
        <f t="shared" si="9"/>
        <v>0</v>
      </c>
      <c r="I36" s="39">
        <f t="shared" si="9"/>
        <v>0</v>
      </c>
      <c r="J36" s="39">
        <f t="shared" si="9"/>
        <v>0</v>
      </c>
      <c r="K36" s="39">
        <f t="shared" si="9"/>
        <v>0</v>
      </c>
      <c r="L36" s="39">
        <f t="shared" si="9"/>
        <v>0</v>
      </c>
      <c r="M36" s="39">
        <f t="shared" si="9"/>
        <v>0</v>
      </c>
      <c r="N36" s="39">
        <f t="shared" si="9"/>
        <v>0</v>
      </c>
      <c r="O36" s="39">
        <f t="shared" si="9"/>
        <v>0</v>
      </c>
      <c r="P36" s="39">
        <f t="shared" si="9"/>
        <v>0</v>
      </c>
      <c r="Q36" s="39">
        <f t="shared" ref="Q36" si="10">COUNTA(Q32:Q35)</f>
        <v>0</v>
      </c>
      <c r="R36" s="39">
        <f t="shared" si="9"/>
        <v>0</v>
      </c>
      <c r="S36" s="39">
        <f t="shared" si="9"/>
        <v>0</v>
      </c>
      <c r="T36" s="87">
        <f t="shared" si="9"/>
        <v>0</v>
      </c>
      <c r="U36" s="39">
        <f t="shared" si="9"/>
        <v>0</v>
      </c>
      <c r="V36" s="39">
        <f t="shared" si="9"/>
        <v>0</v>
      </c>
      <c r="W36" s="39">
        <f t="shared" si="9"/>
        <v>0</v>
      </c>
      <c r="X36" s="39">
        <f t="shared" si="9"/>
        <v>0</v>
      </c>
      <c r="Y36" s="39">
        <f t="shared" si="9"/>
        <v>0</v>
      </c>
      <c r="Z36" s="39">
        <f t="shared" si="9"/>
        <v>0</v>
      </c>
      <c r="AA36" s="39">
        <f t="shared" si="9"/>
        <v>0</v>
      </c>
      <c r="AB36" s="39">
        <f t="shared" si="9"/>
        <v>0</v>
      </c>
      <c r="AC36" s="39">
        <f t="shared" si="9"/>
        <v>0</v>
      </c>
      <c r="AD36" s="39">
        <f t="shared" si="9"/>
        <v>0</v>
      </c>
      <c r="AE36" s="39">
        <f t="shared" si="9"/>
        <v>0</v>
      </c>
      <c r="AF36" s="39">
        <f t="shared" ref="AF36:AI36" si="11">COUNTA(AF32:AF35)</f>
        <v>0</v>
      </c>
      <c r="AG36" s="39">
        <f t="shared" si="11"/>
        <v>0</v>
      </c>
      <c r="AH36" s="39">
        <f t="shared" si="11"/>
        <v>0</v>
      </c>
      <c r="AI36" s="39">
        <f t="shared" si="11"/>
        <v>0</v>
      </c>
    </row>
    <row r="37" spans="2:35" ht="18.75" x14ac:dyDescent="0.25">
      <c r="B37" s="115" t="s">
        <v>144</v>
      </c>
      <c r="C37" s="115"/>
      <c r="D37" s="66"/>
      <c r="T37" s="87"/>
      <c r="AG37" s="39"/>
      <c r="AH37" s="39"/>
      <c r="AI37" s="39"/>
    </row>
    <row r="38" spans="2:35" ht="15.75" x14ac:dyDescent="0.25">
      <c r="B38" s="52" t="s">
        <v>102</v>
      </c>
      <c r="C38" s="52" t="s">
        <v>103</v>
      </c>
      <c r="D38" s="66"/>
      <c r="T38" s="87"/>
      <c r="AG38" s="39"/>
      <c r="AH38" s="39"/>
      <c r="AI38" s="39"/>
    </row>
    <row r="39" spans="2:35" ht="45" x14ac:dyDescent="0.25">
      <c r="B39" s="46" t="s">
        <v>145</v>
      </c>
      <c r="C39" s="53" t="s">
        <v>146</v>
      </c>
      <c r="D39" s="66"/>
      <c r="T39" s="87"/>
      <c r="AG39" s="39"/>
      <c r="AH39" s="39"/>
      <c r="AI39" s="39"/>
    </row>
    <row r="40" spans="2:35" ht="30" x14ac:dyDescent="0.25">
      <c r="B40" s="46" t="s">
        <v>147</v>
      </c>
      <c r="C40" s="53" t="s">
        <v>148</v>
      </c>
      <c r="D40" s="66"/>
      <c r="T40" s="87"/>
      <c r="AG40" s="39"/>
      <c r="AH40" s="39"/>
      <c r="AI40" s="39"/>
    </row>
    <row r="41" spans="2:35" ht="30" x14ac:dyDescent="0.25">
      <c r="B41" s="46" t="s">
        <v>149</v>
      </c>
      <c r="C41" s="53" t="s">
        <v>150</v>
      </c>
      <c r="D41" s="66"/>
      <c r="T41" s="87"/>
      <c r="AG41" s="39"/>
      <c r="AH41" s="39"/>
      <c r="AI41" s="39"/>
    </row>
    <row r="42" spans="2:35" x14ac:dyDescent="0.25">
      <c r="C42" s="3" t="s">
        <v>198</v>
      </c>
      <c r="D42" s="66">
        <f>COUNTA(D39:D41)</f>
        <v>0</v>
      </c>
      <c r="E42" s="39">
        <f>COUNTA(E39:E41)</f>
        <v>0</v>
      </c>
      <c r="F42" s="39">
        <f t="shared" ref="F42:AE42" si="12">COUNTA(F39:F41)</f>
        <v>0</v>
      </c>
      <c r="G42" s="39">
        <f t="shared" si="12"/>
        <v>0</v>
      </c>
      <c r="H42" s="39">
        <f t="shared" si="12"/>
        <v>0</v>
      </c>
      <c r="I42" s="39">
        <f t="shared" si="12"/>
        <v>0</v>
      </c>
      <c r="J42" s="39">
        <f t="shared" si="12"/>
        <v>0</v>
      </c>
      <c r="K42" s="39">
        <f t="shared" si="12"/>
        <v>0</v>
      </c>
      <c r="L42" s="39">
        <f t="shared" si="12"/>
        <v>0</v>
      </c>
      <c r="M42" s="39">
        <f t="shared" si="12"/>
        <v>0</v>
      </c>
      <c r="N42" s="39">
        <f t="shared" si="12"/>
        <v>0</v>
      </c>
      <c r="O42" s="39">
        <f t="shared" si="12"/>
        <v>0</v>
      </c>
      <c r="P42" s="39">
        <f t="shared" si="12"/>
        <v>0</v>
      </c>
      <c r="Q42" s="39">
        <f t="shared" ref="Q42" si="13">COUNTA(Q39:Q41)</f>
        <v>0</v>
      </c>
      <c r="R42" s="39">
        <f t="shared" si="12"/>
        <v>0</v>
      </c>
      <c r="S42" s="39">
        <f t="shared" si="12"/>
        <v>0</v>
      </c>
      <c r="T42" s="87">
        <f t="shared" si="12"/>
        <v>0</v>
      </c>
      <c r="U42" s="39">
        <f t="shared" ref="U42" si="14">COUNTA(U39:U41)</f>
        <v>0</v>
      </c>
      <c r="V42" s="39">
        <f t="shared" si="12"/>
        <v>0</v>
      </c>
      <c r="W42" s="39">
        <f t="shared" si="12"/>
        <v>0</v>
      </c>
      <c r="X42" s="39">
        <f t="shared" si="12"/>
        <v>0</v>
      </c>
      <c r="Y42" s="39">
        <f t="shared" si="12"/>
        <v>0</v>
      </c>
      <c r="Z42" s="39">
        <f t="shared" si="12"/>
        <v>0</v>
      </c>
      <c r="AA42" s="39">
        <f t="shared" si="12"/>
        <v>0</v>
      </c>
      <c r="AB42" s="39">
        <f t="shared" si="12"/>
        <v>0</v>
      </c>
      <c r="AC42" s="39">
        <f t="shared" si="12"/>
        <v>0</v>
      </c>
      <c r="AD42" s="39">
        <f t="shared" si="12"/>
        <v>0</v>
      </c>
      <c r="AE42" s="39">
        <f t="shared" si="12"/>
        <v>0</v>
      </c>
      <c r="AF42" s="39">
        <f t="shared" ref="AF42:AI42" si="15">COUNTA(AF39:AF41)</f>
        <v>0</v>
      </c>
      <c r="AG42" s="39">
        <f t="shared" si="15"/>
        <v>0</v>
      </c>
      <c r="AH42" s="39">
        <f t="shared" si="15"/>
        <v>0</v>
      </c>
      <c r="AI42" s="39">
        <f t="shared" si="15"/>
        <v>0</v>
      </c>
    </row>
    <row r="43" spans="2:35" x14ac:dyDescent="0.25">
      <c r="D43" s="66"/>
      <c r="T43" s="87"/>
      <c r="AG43" s="39"/>
      <c r="AH43" s="39"/>
      <c r="AI43" s="39"/>
    </row>
    <row r="44" spans="2:35" x14ac:dyDescent="0.25">
      <c r="C44" s="3" t="s">
        <v>199</v>
      </c>
      <c r="D44" s="66">
        <f t="shared" ref="D44:AE44" si="16">SUM(D12+D20+D28+D36+D42)</f>
        <v>5</v>
      </c>
      <c r="E44" s="39">
        <f t="shared" si="16"/>
        <v>0</v>
      </c>
      <c r="F44" s="39">
        <f t="shared" si="16"/>
        <v>0</v>
      </c>
      <c r="G44" s="39">
        <f t="shared" si="16"/>
        <v>0</v>
      </c>
      <c r="H44" s="39">
        <f t="shared" si="16"/>
        <v>0</v>
      </c>
      <c r="I44" s="39">
        <f t="shared" si="16"/>
        <v>0</v>
      </c>
      <c r="J44" s="39">
        <f t="shared" si="16"/>
        <v>0</v>
      </c>
      <c r="K44" s="39">
        <f t="shared" si="16"/>
        <v>0</v>
      </c>
      <c r="L44" s="39">
        <f t="shared" si="16"/>
        <v>0</v>
      </c>
      <c r="M44" s="39">
        <f t="shared" si="16"/>
        <v>0</v>
      </c>
      <c r="N44" s="39">
        <f t="shared" si="16"/>
        <v>0</v>
      </c>
      <c r="O44" s="39">
        <f t="shared" si="16"/>
        <v>0</v>
      </c>
      <c r="P44" s="39">
        <f t="shared" si="16"/>
        <v>0</v>
      </c>
      <c r="Q44" s="39">
        <f t="shared" ref="Q44" si="17">SUM(Q12+Q20+Q28+Q36+Q42)</f>
        <v>0</v>
      </c>
      <c r="R44" s="39">
        <f t="shared" si="16"/>
        <v>0</v>
      </c>
      <c r="S44" s="39">
        <f t="shared" si="16"/>
        <v>0</v>
      </c>
      <c r="T44" s="87">
        <f t="shared" si="16"/>
        <v>1</v>
      </c>
      <c r="U44" s="39">
        <f t="shared" si="16"/>
        <v>0</v>
      </c>
      <c r="V44" s="39">
        <f t="shared" si="16"/>
        <v>0</v>
      </c>
      <c r="W44" s="39">
        <f t="shared" si="16"/>
        <v>0</v>
      </c>
      <c r="X44" s="39">
        <f t="shared" si="16"/>
        <v>0</v>
      </c>
      <c r="Y44" s="39">
        <f t="shared" si="16"/>
        <v>0</v>
      </c>
      <c r="Z44" s="39">
        <f t="shared" si="16"/>
        <v>0</v>
      </c>
      <c r="AA44" s="39">
        <f t="shared" si="16"/>
        <v>0</v>
      </c>
      <c r="AB44" s="39">
        <f t="shared" si="16"/>
        <v>0</v>
      </c>
      <c r="AC44" s="39">
        <f t="shared" si="16"/>
        <v>0</v>
      </c>
      <c r="AD44" s="39">
        <f t="shared" si="16"/>
        <v>0</v>
      </c>
      <c r="AE44" s="39">
        <f t="shared" si="16"/>
        <v>0</v>
      </c>
      <c r="AF44" s="39">
        <f t="shared" ref="AF44:AI44" si="18">SUM(AF12+AF20+AF28+AF36+AF42)</f>
        <v>0</v>
      </c>
      <c r="AG44" s="39">
        <f t="shared" si="18"/>
        <v>0</v>
      </c>
      <c r="AH44" s="39">
        <f t="shared" si="18"/>
        <v>0</v>
      </c>
      <c r="AI44" s="39">
        <f t="shared" si="18"/>
        <v>0</v>
      </c>
    </row>
    <row r="45" spans="2:35" x14ac:dyDescent="0.25">
      <c r="D45" s="66"/>
      <c r="T45" s="87"/>
      <c r="AG45" s="39"/>
      <c r="AH45" s="39"/>
      <c r="AI45" s="39"/>
    </row>
    <row r="46" spans="2:35" s="31" customFormat="1" ht="15.75" thickBot="1" x14ac:dyDescent="0.3">
      <c r="C46" s="42" t="s">
        <v>296</v>
      </c>
      <c r="D46" s="70">
        <v>3</v>
      </c>
      <c r="E46" s="43"/>
      <c r="F46" s="43"/>
      <c r="G46" s="43"/>
      <c r="H46" s="43"/>
      <c r="I46" s="43"/>
      <c r="J46" s="43"/>
      <c r="K46" s="43"/>
      <c r="L46" s="43"/>
      <c r="M46" s="43"/>
      <c r="N46" s="43"/>
      <c r="O46" s="43"/>
      <c r="P46" s="43"/>
      <c r="Q46" s="43"/>
      <c r="R46" s="43"/>
      <c r="S46" s="43"/>
      <c r="T46" s="90"/>
      <c r="U46" s="43"/>
      <c r="V46" s="43"/>
      <c r="W46" s="43"/>
      <c r="X46" s="43"/>
      <c r="Y46" s="43"/>
      <c r="Z46" s="43"/>
      <c r="AA46" s="43"/>
      <c r="AB46" s="43"/>
      <c r="AC46" s="43"/>
      <c r="AD46" s="43"/>
      <c r="AE46" s="43"/>
      <c r="AF46" s="43"/>
      <c r="AG46" s="43"/>
      <c r="AH46" s="43"/>
      <c r="AI46" s="43"/>
    </row>
    <row r="47" spans="2:35" x14ac:dyDescent="0.25">
      <c r="B47" s="44"/>
      <c r="C47" s="44" t="s">
        <v>191</v>
      </c>
      <c r="D47" s="71"/>
      <c r="T47" s="87"/>
    </row>
    <row r="48" spans="2:35" x14ac:dyDescent="0.25">
      <c r="B48" s="35"/>
      <c r="C48" s="33" t="s">
        <v>242</v>
      </c>
    </row>
    <row r="49" spans="3:3" x14ac:dyDescent="0.25">
      <c r="C49" s="33" t="s">
        <v>243</v>
      </c>
    </row>
    <row r="50" spans="3:3" x14ac:dyDescent="0.25">
      <c r="C50" s="33" t="s">
        <v>241</v>
      </c>
    </row>
    <row r="51" spans="3:3" x14ac:dyDescent="0.25">
      <c r="C51" s="33" t="s">
        <v>240</v>
      </c>
    </row>
  </sheetData>
  <customSheetViews>
    <customSheetView guid="{2BEB5C49-967F-44C2-A0E8-A1F65084CB57}">
      <pane xSplit="3" ySplit="3" topLeftCell="AB31" activePane="bottomRight" state="frozen"/>
      <selection pane="bottomRight" activeCell="AG48" sqref="AG48"/>
      <pageMargins left="0.7" right="0.7" top="0.75" bottom="0.75" header="0.3" footer="0.3"/>
      <pageSetup orientation="portrait" verticalDpi="0" r:id="rId1"/>
    </customSheetView>
  </customSheetViews>
  <mergeCells count="5">
    <mergeCell ref="B5:C5"/>
    <mergeCell ref="B13:C13"/>
    <mergeCell ref="B21:C21"/>
    <mergeCell ref="B30:C30"/>
    <mergeCell ref="B37:C37"/>
  </mergeCells>
  <dataValidations count="1">
    <dataValidation type="list" allowBlank="1" showInputMessage="1" showErrorMessage="1" promptTitle="Directions" prompt="Choose 1 - 4 from the drop down menu" sqref="D46:AI46">
      <formula1>"4,3,2,1"</formula1>
    </dataValidation>
  </dataValidations>
  <pageMargins left="0.7" right="0.7" top="0.75" bottom="0.75" header="0.3" footer="0.3"/>
  <pageSetup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21"/>
  <sheetViews>
    <sheetView workbookViewId="0">
      <pane xSplit="3" ySplit="3" topLeftCell="D4" activePane="bottomRight" state="frozen"/>
      <selection pane="topRight" activeCell="D1" sqref="D1"/>
      <selection pane="bottomLeft" activeCell="A4" sqref="A4"/>
      <selection pane="bottomRight" activeCell="E4" sqref="E4"/>
    </sheetView>
  </sheetViews>
  <sheetFormatPr defaultRowHeight="15" x14ac:dyDescent="0.25"/>
  <cols>
    <col min="1" max="1" width="9.140625" style="33"/>
    <col min="2" max="2" width="36.5703125" style="33" customWidth="1"/>
    <col min="3" max="3" width="18.7109375" style="33" customWidth="1"/>
    <col min="4" max="33" width="12.7109375" style="33" customWidth="1"/>
    <col min="34" max="34" width="16" style="33" customWidth="1"/>
    <col min="35" max="35" width="12.7109375" style="33" customWidth="1"/>
    <col min="36" max="16384" width="9.140625" style="33"/>
  </cols>
  <sheetData>
    <row r="1" spans="2:35" x14ac:dyDescent="0.25">
      <c r="B1" s="31" t="s">
        <v>158</v>
      </c>
      <c r="C1" s="31" t="s">
        <v>287</v>
      </c>
    </row>
    <row r="2" spans="2:35" ht="81" customHeight="1" x14ac:dyDescent="0.25">
      <c r="C2" s="40" t="s">
        <v>288</v>
      </c>
      <c r="D2" s="64" t="s">
        <v>301</v>
      </c>
      <c r="E2" s="2" t="s">
        <v>63</v>
      </c>
      <c r="F2" s="2" t="s">
        <v>3</v>
      </c>
      <c r="G2" s="2" t="s">
        <v>186</v>
      </c>
      <c r="H2" s="2" t="s">
        <v>48</v>
      </c>
      <c r="I2" s="2" t="s">
        <v>187</v>
      </c>
      <c r="J2" s="2" t="s">
        <v>87</v>
      </c>
      <c r="K2" s="2" t="s">
        <v>7</v>
      </c>
      <c r="L2" s="2" t="s">
        <v>70</v>
      </c>
      <c r="M2" s="2" t="s">
        <v>38</v>
      </c>
      <c r="N2" s="2" t="s">
        <v>25</v>
      </c>
      <c r="O2" s="2" t="s">
        <v>73</v>
      </c>
      <c r="P2" s="2" t="s">
        <v>66</v>
      </c>
      <c r="Q2" s="2" t="s">
        <v>306</v>
      </c>
      <c r="R2" s="2" t="s">
        <v>34</v>
      </c>
      <c r="S2" s="2" t="s">
        <v>21</v>
      </c>
      <c r="T2" s="88" t="s">
        <v>261</v>
      </c>
      <c r="U2" s="2" t="s">
        <v>262</v>
      </c>
      <c r="V2" s="2" t="s">
        <v>1</v>
      </c>
      <c r="W2" s="2" t="s">
        <v>52</v>
      </c>
      <c r="X2" s="2" t="s">
        <v>52</v>
      </c>
      <c r="Y2" s="2" t="s">
        <v>188</v>
      </c>
      <c r="Z2" s="2" t="s">
        <v>90</v>
      </c>
      <c r="AA2" s="2" t="s">
        <v>40</v>
      </c>
      <c r="AB2" s="2" t="s">
        <v>64</v>
      </c>
      <c r="AC2" s="2" t="s">
        <v>10</v>
      </c>
      <c r="AD2" s="2" t="s">
        <v>31</v>
      </c>
      <c r="AE2" s="2" t="s">
        <v>95</v>
      </c>
      <c r="AF2" s="2" t="s">
        <v>94</v>
      </c>
      <c r="AG2" s="2" t="s">
        <v>322</v>
      </c>
      <c r="AH2" s="2" t="s">
        <v>323</v>
      </c>
      <c r="AI2" s="2" t="s">
        <v>324</v>
      </c>
    </row>
    <row r="3" spans="2:35" x14ac:dyDescent="0.25">
      <c r="D3" s="69" t="s">
        <v>302</v>
      </c>
      <c r="E3" s="41" t="s">
        <v>160</v>
      </c>
      <c r="F3" s="41" t="s">
        <v>161</v>
      </c>
      <c r="G3" s="41" t="s">
        <v>162</v>
      </c>
      <c r="H3" s="41" t="s">
        <v>163</v>
      </c>
      <c r="I3" s="41" t="s">
        <v>164</v>
      </c>
      <c r="J3" s="41" t="s">
        <v>165</v>
      </c>
      <c r="K3" s="41" t="s">
        <v>166</v>
      </c>
      <c r="L3" s="41" t="s">
        <v>167</v>
      </c>
      <c r="M3" s="41" t="s">
        <v>168</v>
      </c>
      <c r="N3" s="41" t="s">
        <v>169</v>
      </c>
      <c r="O3" s="41" t="s">
        <v>170</v>
      </c>
      <c r="P3" s="41" t="s">
        <v>171</v>
      </c>
      <c r="Q3" s="41" t="s">
        <v>172</v>
      </c>
      <c r="R3" s="41" t="s">
        <v>173</v>
      </c>
      <c r="S3" s="41" t="s">
        <v>174</v>
      </c>
      <c r="T3" s="89" t="s">
        <v>175</v>
      </c>
      <c r="U3" s="41" t="s">
        <v>176</v>
      </c>
      <c r="V3" s="41" t="s">
        <v>177</v>
      </c>
      <c r="W3" s="41" t="s">
        <v>178</v>
      </c>
      <c r="X3" s="41" t="s">
        <v>179</v>
      </c>
      <c r="Y3" s="41" t="s">
        <v>180</v>
      </c>
      <c r="Z3" s="41" t="s">
        <v>181</v>
      </c>
      <c r="AA3" s="41" t="s">
        <v>182</v>
      </c>
      <c r="AB3" s="41" t="s">
        <v>183</v>
      </c>
      <c r="AC3" s="41" t="s">
        <v>184</v>
      </c>
      <c r="AD3" s="41" t="s">
        <v>185</v>
      </c>
      <c r="AE3" s="41" t="s">
        <v>260</v>
      </c>
      <c r="AF3" s="41" t="s">
        <v>307</v>
      </c>
      <c r="AG3" s="61" t="s">
        <v>318</v>
      </c>
      <c r="AH3" s="54" t="s">
        <v>319</v>
      </c>
      <c r="AI3" s="54" t="s">
        <v>320</v>
      </c>
    </row>
    <row r="4" spans="2:35" ht="20.100000000000001" customHeight="1" x14ac:dyDescent="0.25">
      <c r="B4" s="59" t="s">
        <v>276</v>
      </c>
      <c r="C4" s="39"/>
      <c r="D4" s="66"/>
      <c r="E4" s="39"/>
      <c r="F4" s="39"/>
      <c r="G4" s="39"/>
      <c r="H4" s="39"/>
      <c r="I4" s="39"/>
      <c r="J4" s="39"/>
      <c r="K4" s="39"/>
      <c r="L4" s="39"/>
      <c r="M4" s="39"/>
      <c r="N4" s="39"/>
      <c r="O4" s="39"/>
      <c r="P4" s="39"/>
      <c r="Q4" s="39"/>
      <c r="R4" s="39"/>
      <c r="S4" s="39"/>
      <c r="T4" s="92"/>
      <c r="U4" s="39"/>
      <c r="V4" s="39"/>
      <c r="W4" s="39"/>
      <c r="X4" s="39"/>
      <c r="Y4" s="39"/>
      <c r="Z4" s="39"/>
      <c r="AA4" s="39"/>
      <c r="AB4" s="39"/>
      <c r="AC4" s="39"/>
      <c r="AD4" s="39"/>
      <c r="AE4" s="39"/>
      <c r="AF4" s="39"/>
      <c r="AG4" s="39"/>
      <c r="AH4" s="39"/>
      <c r="AI4" s="39"/>
    </row>
    <row r="5" spans="2:35" ht="20.100000000000001" customHeight="1" x14ac:dyDescent="0.25">
      <c r="B5" s="59" t="s">
        <v>277</v>
      </c>
      <c r="C5" s="39"/>
      <c r="D5" s="66" t="s">
        <v>303</v>
      </c>
      <c r="E5" s="39"/>
      <c r="F5" s="39"/>
      <c r="G5" s="39"/>
      <c r="H5" s="39"/>
      <c r="I5" s="39"/>
      <c r="J5" s="39"/>
      <c r="K5" s="39"/>
      <c r="L5" s="39"/>
      <c r="M5" s="39"/>
      <c r="N5" s="39"/>
      <c r="O5" s="39"/>
      <c r="P5" s="39"/>
      <c r="Q5" s="39"/>
      <c r="R5" s="39"/>
      <c r="S5" s="39"/>
      <c r="T5" s="92"/>
      <c r="U5" s="39"/>
      <c r="V5" s="39"/>
      <c r="W5" s="39"/>
      <c r="X5" s="39"/>
      <c r="Y5" s="39"/>
      <c r="Z5" s="39"/>
      <c r="AA5" s="39"/>
      <c r="AB5" s="39"/>
      <c r="AC5" s="39"/>
      <c r="AD5" s="39"/>
      <c r="AE5" s="39"/>
      <c r="AF5" s="39"/>
      <c r="AG5" s="39"/>
      <c r="AH5" s="39"/>
      <c r="AI5" s="39"/>
    </row>
    <row r="6" spans="2:35" ht="20.100000000000001" customHeight="1" x14ac:dyDescent="0.25">
      <c r="B6" s="59" t="s">
        <v>278</v>
      </c>
      <c r="C6" s="39"/>
      <c r="D6" s="66" t="s">
        <v>303</v>
      </c>
      <c r="E6" s="39"/>
      <c r="F6" s="39"/>
      <c r="G6" s="39"/>
      <c r="H6" s="39"/>
      <c r="I6" s="39"/>
      <c r="J6" s="39"/>
      <c r="K6" s="39"/>
      <c r="L6" s="39"/>
      <c r="M6" s="39"/>
      <c r="N6" s="39"/>
      <c r="O6" s="39"/>
      <c r="P6" s="39"/>
      <c r="Q6" s="39"/>
      <c r="R6" s="39"/>
      <c r="S6" s="39"/>
      <c r="T6" s="92"/>
      <c r="U6" s="39"/>
      <c r="V6" s="39"/>
      <c r="W6" s="39"/>
      <c r="X6" s="39"/>
      <c r="Y6" s="39"/>
      <c r="Z6" s="39"/>
      <c r="AA6" s="39"/>
      <c r="AB6" s="39"/>
      <c r="AC6" s="39"/>
      <c r="AD6" s="39"/>
      <c r="AE6" s="39"/>
      <c r="AF6" s="39"/>
      <c r="AG6" s="39"/>
      <c r="AH6" s="39"/>
      <c r="AI6" s="39"/>
    </row>
    <row r="7" spans="2:35" ht="20.100000000000001" customHeight="1" x14ac:dyDescent="0.25">
      <c r="B7" s="59" t="s">
        <v>279</v>
      </c>
      <c r="C7" s="39"/>
      <c r="D7" s="66"/>
      <c r="E7" s="39"/>
      <c r="F7" s="39"/>
      <c r="G7" s="39"/>
      <c r="H7" s="39"/>
      <c r="I7" s="39"/>
      <c r="J7" s="39"/>
      <c r="K7" s="39"/>
      <c r="L7" s="39"/>
      <c r="M7" s="39"/>
      <c r="N7" s="39"/>
      <c r="O7" s="39"/>
      <c r="P7" s="39"/>
      <c r="Q7" s="39"/>
      <c r="R7" s="39"/>
      <c r="S7" s="39"/>
      <c r="T7" s="94" t="s">
        <v>315</v>
      </c>
      <c r="U7" s="39"/>
      <c r="V7" s="39"/>
      <c r="W7" s="39"/>
      <c r="X7" s="39"/>
      <c r="Y7" s="39"/>
      <c r="Z7" s="39"/>
      <c r="AA7" s="39"/>
      <c r="AB7" s="39"/>
      <c r="AC7" s="39"/>
      <c r="AD7" s="39"/>
      <c r="AE7" s="39"/>
      <c r="AF7" s="39"/>
      <c r="AG7" s="39"/>
      <c r="AH7" s="39"/>
      <c r="AI7" s="39"/>
    </row>
    <row r="8" spans="2:35" ht="20.100000000000001" customHeight="1" x14ac:dyDescent="0.25">
      <c r="B8" s="59" t="s">
        <v>280</v>
      </c>
      <c r="C8" s="39"/>
      <c r="D8" s="66"/>
      <c r="E8" s="39"/>
      <c r="F8" s="39"/>
      <c r="G8" s="39"/>
      <c r="H8" s="39"/>
      <c r="I8" s="39"/>
      <c r="J8" s="39"/>
      <c r="K8" s="39"/>
      <c r="L8" s="39"/>
      <c r="M8" s="39"/>
      <c r="N8" s="39"/>
      <c r="O8" s="39"/>
      <c r="P8" s="39"/>
      <c r="Q8" s="39"/>
      <c r="R8" s="39"/>
      <c r="S8" s="39"/>
      <c r="T8" s="94" t="s">
        <v>317</v>
      </c>
      <c r="U8" s="39"/>
      <c r="V8" s="39"/>
      <c r="W8" s="39"/>
      <c r="X8" s="39"/>
      <c r="Y8" s="39"/>
      <c r="Z8" s="39"/>
      <c r="AA8" s="39"/>
      <c r="AB8" s="39"/>
      <c r="AC8" s="39"/>
      <c r="AD8" s="39"/>
      <c r="AE8" s="39"/>
      <c r="AF8" s="39"/>
      <c r="AG8" s="39"/>
      <c r="AH8" s="39"/>
      <c r="AI8" s="39"/>
    </row>
    <row r="9" spans="2:35" ht="20.100000000000001" customHeight="1" x14ac:dyDescent="0.25">
      <c r="B9" s="59" t="s">
        <v>281</v>
      </c>
      <c r="C9" s="39"/>
      <c r="D9" s="66" t="s">
        <v>303</v>
      </c>
      <c r="E9" s="39"/>
      <c r="F9" s="39"/>
      <c r="G9" s="39"/>
      <c r="H9" s="39"/>
      <c r="I9" s="39"/>
      <c r="J9" s="39"/>
      <c r="K9" s="39"/>
      <c r="L9" s="39"/>
      <c r="M9" s="39"/>
      <c r="N9" s="39"/>
      <c r="O9" s="39"/>
      <c r="P9" s="39"/>
      <c r="Q9" s="39"/>
      <c r="R9" s="39"/>
      <c r="S9" s="39"/>
      <c r="T9" s="92"/>
      <c r="U9" s="39"/>
      <c r="V9" s="39"/>
      <c r="W9" s="39"/>
      <c r="X9" s="39"/>
      <c r="Y9" s="39"/>
      <c r="Z9" s="39"/>
      <c r="AA9" s="39"/>
      <c r="AB9" s="39"/>
      <c r="AC9" s="39"/>
      <c r="AD9" s="39"/>
      <c r="AE9" s="39"/>
      <c r="AF9" s="39"/>
      <c r="AG9" s="39"/>
      <c r="AH9" s="39"/>
      <c r="AI9" s="39"/>
    </row>
    <row r="10" spans="2:35" ht="20.100000000000001" customHeight="1" x14ac:dyDescent="0.25">
      <c r="B10" s="59" t="s">
        <v>282</v>
      </c>
      <c r="C10" s="39"/>
      <c r="D10" s="66"/>
      <c r="E10" s="39"/>
      <c r="F10" s="39"/>
      <c r="G10" s="39"/>
      <c r="H10" s="39"/>
      <c r="I10" s="39"/>
      <c r="J10" s="39"/>
      <c r="K10" s="39"/>
      <c r="L10" s="39"/>
      <c r="M10" s="39"/>
      <c r="N10" s="39"/>
      <c r="O10" s="39"/>
      <c r="P10" s="39"/>
      <c r="Q10" s="39"/>
      <c r="R10" s="39"/>
      <c r="S10" s="39"/>
      <c r="T10" s="92"/>
      <c r="U10" s="39"/>
      <c r="V10" s="39"/>
      <c r="W10" s="39"/>
      <c r="X10" s="39"/>
      <c r="Y10" s="39"/>
      <c r="Z10" s="39"/>
      <c r="AA10" s="39"/>
      <c r="AB10" s="39"/>
      <c r="AC10" s="39"/>
      <c r="AD10" s="39"/>
      <c r="AE10" s="39"/>
      <c r="AF10" s="39"/>
      <c r="AG10" s="39"/>
      <c r="AH10" s="39"/>
      <c r="AI10" s="39"/>
    </row>
    <row r="11" spans="2:35" ht="20.100000000000001" customHeight="1" x14ac:dyDescent="0.25">
      <c r="B11" s="59" t="s">
        <v>283</v>
      </c>
      <c r="C11" s="39"/>
      <c r="D11" s="66"/>
      <c r="E11" s="39"/>
      <c r="F11" s="39"/>
      <c r="G11" s="39"/>
      <c r="H11" s="39"/>
      <c r="I11" s="39"/>
      <c r="J11" s="39"/>
      <c r="K11" s="39"/>
      <c r="L11" s="39"/>
      <c r="M11" s="39"/>
      <c r="N11" s="39"/>
      <c r="O11" s="39"/>
      <c r="P11" s="39"/>
      <c r="Q11" s="39"/>
      <c r="R11" s="39"/>
      <c r="S11" s="39"/>
      <c r="T11" s="92"/>
      <c r="U11" s="39"/>
      <c r="V11" s="39"/>
      <c r="W11" s="39"/>
      <c r="X11" s="39"/>
      <c r="Y11" s="39"/>
      <c r="Z11" s="39"/>
      <c r="AA11" s="39"/>
      <c r="AB11" s="39"/>
      <c r="AC11" s="39"/>
      <c r="AD11" s="39"/>
      <c r="AE11" s="39"/>
      <c r="AF11" s="39"/>
      <c r="AG11" s="39"/>
      <c r="AH11" s="39"/>
      <c r="AI11" s="39"/>
    </row>
    <row r="12" spans="2:35" ht="20.100000000000001" customHeight="1" x14ac:dyDescent="0.25">
      <c r="B12" s="59" t="s">
        <v>286</v>
      </c>
      <c r="C12" s="39"/>
      <c r="D12" s="66"/>
      <c r="E12" s="39"/>
      <c r="F12" s="39"/>
      <c r="G12" s="39"/>
      <c r="H12" s="39"/>
      <c r="I12" s="39"/>
      <c r="J12" s="39"/>
      <c r="K12" s="39"/>
      <c r="L12" s="39"/>
      <c r="M12" s="39"/>
      <c r="N12" s="39"/>
      <c r="O12" s="39"/>
      <c r="P12" s="39"/>
      <c r="Q12" s="39"/>
      <c r="R12" s="39"/>
      <c r="S12" s="39"/>
      <c r="T12" s="92"/>
      <c r="U12" s="39"/>
      <c r="V12" s="39"/>
      <c r="W12" s="39"/>
      <c r="X12" s="39"/>
      <c r="Y12" s="39"/>
      <c r="Z12" s="39"/>
      <c r="AA12" s="39"/>
      <c r="AB12" s="39"/>
      <c r="AC12" s="39"/>
      <c r="AD12" s="39"/>
      <c r="AE12" s="39"/>
      <c r="AF12" s="39"/>
      <c r="AG12" s="39"/>
      <c r="AH12" s="39"/>
      <c r="AI12" s="39"/>
    </row>
    <row r="13" spans="2:35" ht="20.100000000000001" customHeight="1" x14ac:dyDescent="0.25">
      <c r="B13" s="59" t="s">
        <v>284</v>
      </c>
      <c r="C13" s="39"/>
      <c r="D13" s="66"/>
      <c r="E13" s="39"/>
      <c r="F13" s="39"/>
      <c r="G13" s="39"/>
      <c r="H13" s="39"/>
      <c r="I13" s="39"/>
      <c r="J13" s="39"/>
      <c r="K13" s="39"/>
      <c r="L13" s="39"/>
      <c r="M13" s="39"/>
      <c r="N13" s="39"/>
      <c r="O13" s="39"/>
      <c r="P13" s="39"/>
      <c r="Q13" s="39"/>
      <c r="R13" s="39"/>
      <c r="S13" s="39"/>
      <c r="T13" s="92"/>
      <c r="U13" s="39"/>
      <c r="V13" s="39"/>
      <c r="W13" s="39"/>
      <c r="X13" s="39"/>
      <c r="Y13" s="39"/>
      <c r="Z13" s="39"/>
      <c r="AA13" s="39"/>
      <c r="AB13" s="39"/>
      <c r="AC13" s="39"/>
      <c r="AD13" s="39"/>
      <c r="AE13" s="39"/>
      <c r="AF13" s="39"/>
      <c r="AG13" s="39"/>
      <c r="AH13" s="39"/>
      <c r="AI13" s="39"/>
    </row>
    <row r="14" spans="2:35" ht="20.100000000000001" customHeight="1" x14ac:dyDescent="0.25">
      <c r="B14" s="59" t="s">
        <v>285</v>
      </c>
      <c r="C14" s="39"/>
      <c r="D14" s="66"/>
      <c r="E14" s="39"/>
      <c r="F14" s="39"/>
      <c r="G14" s="39"/>
      <c r="H14" s="39"/>
      <c r="I14" s="39"/>
      <c r="J14" s="39"/>
      <c r="K14" s="39"/>
      <c r="L14" s="39"/>
      <c r="M14" s="39"/>
      <c r="N14" s="39"/>
      <c r="O14" s="39"/>
      <c r="P14" s="39"/>
      <c r="Q14" s="39"/>
      <c r="R14" s="39"/>
      <c r="S14" s="39"/>
      <c r="T14" s="92"/>
      <c r="U14" s="39"/>
      <c r="V14" s="39"/>
      <c r="W14" s="39"/>
      <c r="X14" s="39"/>
      <c r="Y14" s="39"/>
      <c r="Z14" s="39"/>
      <c r="AA14" s="39"/>
      <c r="AB14" s="39"/>
      <c r="AC14" s="39"/>
      <c r="AD14" s="39"/>
      <c r="AE14" s="39"/>
      <c r="AF14" s="39"/>
      <c r="AG14" s="39"/>
      <c r="AH14" s="39"/>
      <c r="AI14" s="39"/>
    </row>
    <row r="15" spans="2:35" x14ac:dyDescent="0.25">
      <c r="D15" s="68"/>
      <c r="T15" s="93"/>
    </row>
    <row r="16" spans="2:35" x14ac:dyDescent="0.25">
      <c r="C16" s="60" t="s">
        <v>295</v>
      </c>
      <c r="D16" s="66">
        <f>COUNTA(D4:D14)</f>
        <v>3</v>
      </c>
      <c r="E16" s="39">
        <f>COUNTA(E4:E14)</f>
        <v>0</v>
      </c>
      <c r="F16" s="39">
        <f t="shared" ref="F16:AF16" si="0">COUNTA(F4:F14)</f>
        <v>0</v>
      </c>
      <c r="G16" s="39">
        <f t="shared" si="0"/>
        <v>0</v>
      </c>
      <c r="H16" s="39">
        <f t="shared" si="0"/>
        <v>0</v>
      </c>
      <c r="I16" s="39">
        <f t="shared" si="0"/>
        <v>0</v>
      </c>
      <c r="J16" s="39">
        <f t="shared" si="0"/>
        <v>0</v>
      </c>
      <c r="K16" s="39">
        <f t="shared" si="0"/>
        <v>0</v>
      </c>
      <c r="L16" s="39">
        <f t="shared" si="0"/>
        <v>0</v>
      </c>
      <c r="M16" s="39">
        <f t="shared" si="0"/>
        <v>0</v>
      </c>
      <c r="N16" s="39">
        <f t="shared" si="0"/>
        <v>0</v>
      </c>
      <c r="O16" s="39">
        <f t="shared" si="0"/>
        <v>0</v>
      </c>
      <c r="P16" s="39">
        <f t="shared" si="0"/>
        <v>0</v>
      </c>
      <c r="Q16" s="39">
        <f t="shared" ref="Q16" si="1">COUNTA(Q4:Q14)</f>
        <v>0</v>
      </c>
      <c r="R16" s="39">
        <f t="shared" si="0"/>
        <v>0</v>
      </c>
      <c r="S16" s="39">
        <f t="shared" si="0"/>
        <v>0</v>
      </c>
      <c r="T16" s="87">
        <f t="shared" si="0"/>
        <v>2</v>
      </c>
      <c r="U16" s="39">
        <f t="shared" si="0"/>
        <v>0</v>
      </c>
      <c r="V16" s="39">
        <f t="shared" si="0"/>
        <v>0</v>
      </c>
      <c r="W16" s="39">
        <f t="shared" si="0"/>
        <v>0</v>
      </c>
      <c r="X16" s="39">
        <f t="shared" si="0"/>
        <v>0</v>
      </c>
      <c r="Y16" s="39">
        <f t="shared" si="0"/>
        <v>0</v>
      </c>
      <c r="Z16" s="39">
        <f t="shared" si="0"/>
        <v>0</v>
      </c>
      <c r="AA16" s="39">
        <f t="shared" si="0"/>
        <v>0</v>
      </c>
      <c r="AB16" s="39">
        <f t="shared" si="0"/>
        <v>0</v>
      </c>
      <c r="AC16" s="39">
        <f t="shared" si="0"/>
        <v>0</v>
      </c>
      <c r="AD16" s="39">
        <f t="shared" si="0"/>
        <v>0</v>
      </c>
      <c r="AE16" s="39">
        <f t="shared" si="0"/>
        <v>0</v>
      </c>
      <c r="AF16" s="39">
        <f t="shared" si="0"/>
        <v>0</v>
      </c>
      <c r="AG16" s="39">
        <f t="shared" ref="AG16:AI16" si="2">COUNTA(AG4:AG14)</f>
        <v>0</v>
      </c>
      <c r="AH16" s="39">
        <f t="shared" si="2"/>
        <v>0</v>
      </c>
      <c r="AI16" s="39">
        <f t="shared" si="2"/>
        <v>0</v>
      </c>
    </row>
    <row r="17" spans="2:20" x14ac:dyDescent="0.25">
      <c r="D17" s="67"/>
      <c r="T17" s="93"/>
    </row>
    <row r="18" spans="2:20" x14ac:dyDescent="0.25">
      <c r="B18" s="44" t="s">
        <v>191</v>
      </c>
      <c r="C18" s="38"/>
    </row>
    <row r="19" spans="2:20" x14ac:dyDescent="0.25">
      <c r="B19" s="35" t="s">
        <v>289</v>
      </c>
    </row>
    <row r="20" spans="2:20" x14ac:dyDescent="0.25">
      <c r="B20" s="35" t="s">
        <v>290</v>
      </c>
    </row>
    <row r="21" spans="2:20" x14ac:dyDescent="0.25">
      <c r="B21" s="35" t="s">
        <v>291</v>
      </c>
    </row>
  </sheetData>
  <customSheetViews>
    <customSheetView guid="{2BEB5C49-967F-44C2-A0E8-A1F65084CB57}">
      <pane xSplit="3" ySplit="3" topLeftCell="Y7" activePane="bottomRight" state="frozen"/>
      <selection pane="bottomRight" activeCell="AG2" sqref="AG2:AI3"/>
      <pageMargins left="0.7" right="0.7" top="0.75" bottom="0.75" header="0.3" footer="0.3"/>
      <pageSetup orientation="portrait" verticalDpi="0" r:id="rId1"/>
    </customSheetView>
  </customSheetViews>
  <pageMargins left="0.7" right="0.7" top="0.75" bottom="0.75" header="0.3" footer="0.3"/>
  <pageSetup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42"/>
  <sheetViews>
    <sheetView workbookViewId="0">
      <pane xSplit="3" ySplit="3" topLeftCell="D4" activePane="bottomRight" state="frozen"/>
      <selection pane="topRight" activeCell="D1" sqref="D1"/>
      <selection pane="bottomLeft" activeCell="A4" sqref="A4"/>
      <selection pane="bottomRight" activeCell="E6" sqref="E6"/>
    </sheetView>
  </sheetViews>
  <sheetFormatPr defaultRowHeight="15" x14ac:dyDescent="0.25"/>
  <cols>
    <col min="1" max="1" width="9.140625" style="33"/>
    <col min="2" max="2" width="34.28515625" style="33" customWidth="1"/>
    <col min="3" max="3" width="107.28515625" style="33" customWidth="1"/>
    <col min="4" max="32" width="12.7109375" style="33" customWidth="1"/>
    <col min="33" max="35" width="15.85546875" style="33" customWidth="1"/>
    <col min="36" max="16384" width="9.140625" style="33"/>
  </cols>
  <sheetData>
    <row r="1" spans="2:35" x14ac:dyDescent="0.25">
      <c r="B1" s="31" t="s">
        <v>158</v>
      </c>
      <c r="C1" s="31" t="s">
        <v>189</v>
      </c>
    </row>
    <row r="2" spans="2:35" ht="81" customHeight="1" x14ac:dyDescent="0.25">
      <c r="C2" s="40" t="s">
        <v>298</v>
      </c>
      <c r="D2" s="64" t="s">
        <v>301</v>
      </c>
      <c r="E2" s="2" t="s">
        <v>63</v>
      </c>
      <c r="F2" s="2" t="s">
        <v>3</v>
      </c>
      <c r="G2" s="2" t="s">
        <v>186</v>
      </c>
      <c r="H2" s="2" t="s">
        <v>48</v>
      </c>
      <c r="I2" s="2" t="s">
        <v>187</v>
      </c>
      <c r="J2" s="2" t="s">
        <v>87</v>
      </c>
      <c r="K2" s="2" t="s">
        <v>7</v>
      </c>
      <c r="L2" s="2" t="s">
        <v>70</v>
      </c>
      <c r="M2" s="2" t="s">
        <v>38</v>
      </c>
      <c r="N2" s="2" t="s">
        <v>25</v>
      </c>
      <c r="O2" s="2" t="s">
        <v>73</v>
      </c>
      <c r="P2" s="2" t="s">
        <v>66</v>
      </c>
      <c r="Q2" s="2" t="s">
        <v>306</v>
      </c>
      <c r="R2" s="2" t="s">
        <v>34</v>
      </c>
      <c r="S2" s="2" t="s">
        <v>21</v>
      </c>
      <c r="T2" s="88" t="s">
        <v>261</v>
      </c>
      <c r="U2" s="2" t="s">
        <v>262</v>
      </c>
      <c r="V2" s="2" t="s">
        <v>1</v>
      </c>
      <c r="W2" s="2" t="s">
        <v>52</v>
      </c>
      <c r="X2" s="2" t="s">
        <v>52</v>
      </c>
      <c r="Y2" s="2" t="s">
        <v>188</v>
      </c>
      <c r="Z2" s="2" t="s">
        <v>90</v>
      </c>
      <c r="AA2" s="2" t="s">
        <v>40</v>
      </c>
      <c r="AB2" s="2" t="s">
        <v>64</v>
      </c>
      <c r="AC2" s="2" t="s">
        <v>10</v>
      </c>
      <c r="AD2" s="2" t="s">
        <v>31</v>
      </c>
      <c r="AE2" s="2" t="s">
        <v>95</v>
      </c>
      <c r="AF2" s="2" t="s">
        <v>94</v>
      </c>
      <c r="AG2" s="2" t="s">
        <v>322</v>
      </c>
      <c r="AH2" s="2" t="s">
        <v>323</v>
      </c>
      <c r="AI2" s="2" t="s">
        <v>324</v>
      </c>
    </row>
    <row r="3" spans="2:35" x14ac:dyDescent="0.25">
      <c r="D3" s="65" t="s">
        <v>302</v>
      </c>
      <c r="E3" s="54" t="s">
        <v>160</v>
      </c>
      <c r="F3" s="54" t="s">
        <v>161</v>
      </c>
      <c r="G3" s="54" t="s">
        <v>162</v>
      </c>
      <c r="H3" s="54" t="s">
        <v>163</v>
      </c>
      <c r="I3" s="54" t="s">
        <v>164</v>
      </c>
      <c r="J3" s="54" t="s">
        <v>165</v>
      </c>
      <c r="K3" s="54" t="s">
        <v>166</v>
      </c>
      <c r="L3" s="54" t="s">
        <v>167</v>
      </c>
      <c r="M3" s="54" t="s">
        <v>168</v>
      </c>
      <c r="N3" s="54" t="s">
        <v>169</v>
      </c>
      <c r="O3" s="54" t="s">
        <v>170</v>
      </c>
      <c r="P3" s="54" t="s">
        <v>171</v>
      </c>
      <c r="Q3" s="54" t="s">
        <v>172</v>
      </c>
      <c r="R3" s="54" t="s">
        <v>173</v>
      </c>
      <c r="S3" s="54" t="s">
        <v>174</v>
      </c>
      <c r="T3" s="95" t="s">
        <v>175</v>
      </c>
      <c r="U3" s="54" t="s">
        <v>176</v>
      </c>
      <c r="V3" s="54" t="s">
        <v>177</v>
      </c>
      <c r="W3" s="54" t="s">
        <v>178</v>
      </c>
      <c r="X3" s="54" t="s">
        <v>179</v>
      </c>
      <c r="Y3" s="54" t="s">
        <v>180</v>
      </c>
      <c r="Z3" s="54" t="s">
        <v>181</v>
      </c>
      <c r="AA3" s="54" t="s">
        <v>182</v>
      </c>
      <c r="AB3" s="54" t="s">
        <v>183</v>
      </c>
      <c r="AC3" s="54" t="s">
        <v>184</v>
      </c>
      <c r="AD3" s="54" t="s">
        <v>185</v>
      </c>
      <c r="AE3" s="54" t="s">
        <v>260</v>
      </c>
      <c r="AF3" s="54" t="s">
        <v>307</v>
      </c>
      <c r="AG3" s="61" t="s">
        <v>318</v>
      </c>
      <c r="AH3" s="54" t="s">
        <v>319</v>
      </c>
      <c r="AI3" s="54" t="s">
        <v>320</v>
      </c>
    </row>
    <row r="4" spans="2:35" ht="18.75" x14ac:dyDescent="0.25">
      <c r="B4" s="116" t="s">
        <v>151</v>
      </c>
      <c r="C4" s="116"/>
      <c r="D4" s="68"/>
      <c r="T4" s="96"/>
    </row>
    <row r="5" spans="2:35" ht="15.75" x14ac:dyDescent="0.25">
      <c r="B5" s="52" t="s">
        <v>300</v>
      </c>
      <c r="C5" s="52" t="s">
        <v>299</v>
      </c>
      <c r="D5" s="68"/>
      <c r="T5" s="96"/>
    </row>
    <row r="6" spans="2:35" ht="40.5" customHeight="1" x14ac:dyDescent="0.25">
      <c r="B6" s="46" t="s">
        <v>152</v>
      </c>
      <c r="C6" s="53" t="s">
        <v>248</v>
      </c>
      <c r="D6" s="66">
        <v>3</v>
      </c>
      <c r="E6" s="39"/>
      <c r="F6" s="39"/>
      <c r="G6" s="39"/>
      <c r="H6" s="39"/>
      <c r="I6" s="39"/>
      <c r="J6" s="39"/>
      <c r="K6" s="39"/>
      <c r="L6" s="39"/>
      <c r="M6" s="39"/>
      <c r="N6" s="39"/>
      <c r="O6" s="39"/>
      <c r="P6" s="39"/>
      <c r="Q6" s="39"/>
      <c r="R6" s="39"/>
      <c r="S6" s="39"/>
      <c r="T6" s="93"/>
      <c r="U6" s="39"/>
      <c r="V6" s="39"/>
      <c r="W6" s="39"/>
      <c r="X6" s="39"/>
      <c r="Y6" s="39"/>
      <c r="Z6" s="39"/>
      <c r="AA6" s="39"/>
      <c r="AB6" s="39"/>
      <c r="AC6" s="39"/>
      <c r="AD6" s="39"/>
      <c r="AE6" s="39"/>
      <c r="AF6" s="39"/>
      <c r="AG6" s="39"/>
      <c r="AH6" s="39"/>
      <c r="AI6" s="39"/>
    </row>
    <row r="7" spans="2:35" ht="40.5" customHeight="1" x14ac:dyDescent="0.25">
      <c r="B7" s="46" t="s">
        <v>153</v>
      </c>
      <c r="C7" s="53" t="s">
        <v>216</v>
      </c>
      <c r="D7" s="66">
        <v>2</v>
      </c>
      <c r="E7" s="39"/>
      <c r="F7" s="39"/>
      <c r="G7" s="39"/>
      <c r="H7" s="39"/>
      <c r="I7" s="39"/>
      <c r="J7" s="39"/>
      <c r="K7" s="39"/>
      <c r="L7" s="39"/>
      <c r="M7" s="39"/>
      <c r="N7" s="39"/>
      <c r="O7" s="39"/>
      <c r="P7" s="39"/>
      <c r="Q7" s="39"/>
      <c r="R7" s="39"/>
      <c r="S7" s="39"/>
      <c r="T7" s="93"/>
      <c r="U7" s="39"/>
      <c r="V7" s="39"/>
      <c r="W7" s="39"/>
      <c r="X7" s="39"/>
      <c r="Y7" s="39"/>
      <c r="Z7" s="39"/>
      <c r="AA7" s="39"/>
      <c r="AB7" s="39"/>
      <c r="AC7" s="39"/>
      <c r="AD7" s="39"/>
      <c r="AE7" s="39"/>
      <c r="AF7" s="39"/>
      <c r="AG7" s="39"/>
      <c r="AH7" s="39"/>
      <c r="AI7" s="39"/>
    </row>
    <row r="8" spans="2:35" ht="40.5" customHeight="1" x14ac:dyDescent="0.25">
      <c r="B8" s="46" t="s">
        <v>154</v>
      </c>
      <c r="C8" s="53" t="s">
        <v>221</v>
      </c>
      <c r="D8" s="66">
        <v>1</v>
      </c>
      <c r="E8" s="39"/>
      <c r="F8" s="39"/>
      <c r="G8" s="39"/>
      <c r="H8" s="39"/>
      <c r="I8" s="39"/>
      <c r="J8" s="39"/>
      <c r="K8" s="39"/>
      <c r="L8" s="39"/>
      <c r="M8" s="39"/>
      <c r="N8" s="39"/>
      <c r="O8" s="39"/>
      <c r="P8" s="39"/>
      <c r="Q8" s="39"/>
      <c r="R8" s="39"/>
      <c r="S8" s="39"/>
      <c r="T8" s="93"/>
      <c r="U8" s="39"/>
      <c r="V8" s="39"/>
      <c r="W8" s="39"/>
      <c r="X8" s="39"/>
      <c r="Y8" s="39"/>
      <c r="Z8" s="39"/>
      <c r="AA8" s="39"/>
      <c r="AB8" s="39"/>
      <c r="AC8" s="39"/>
      <c r="AD8" s="39"/>
      <c r="AE8" s="39"/>
      <c r="AF8" s="39"/>
      <c r="AG8" s="39"/>
      <c r="AH8" s="39"/>
      <c r="AI8" s="39"/>
    </row>
    <row r="9" spans="2:35" ht="40.5" customHeight="1" x14ac:dyDescent="0.25">
      <c r="B9" s="46" t="s">
        <v>155</v>
      </c>
      <c r="C9" s="53" t="s">
        <v>222</v>
      </c>
      <c r="D9" s="66">
        <v>2</v>
      </c>
      <c r="E9" s="39"/>
      <c r="F9" s="39"/>
      <c r="G9" s="39"/>
      <c r="H9" s="39"/>
      <c r="I9" s="39"/>
      <c r="J9" s="39"/>
      <c r="K9" s="39"/>
      <c r="L9" s="39"/>
      <c r="M9" s="39"/>
      <c r="N9" s="39"/>
      <c r="O9" s="39"/>
      <c r="P9" s="39"/>
      <c r="Q9" s="39"/>
      <c r="R9" s="39"/>
      <c r="S9" s="39"/>
      <c r="T9" s="93"/>
      <c r="U9" s="39"/>
      <c r="V9" s="39"/>
      <c r="W9" s="39"/>
      <c r="X9" s="39"/>
      <c r="Y9" s="39"/>
      <c r="Z9" s="39"/>
      <c r="AA9" s="39"/>
      <c r="AB9" s="39"/>
      <c r="AC9" s="39"/>
      <c r="AD9" s="39"/>
      <c r="AE9" s="39"/>
      <c r="AF9" s="39"/>
      <c r="AG9" s="39"/>
      <c r="AH9" s="39"/>
      <c r="AI9" s="39"/>
    </row>
    <row r="10" spans="2:35" ht="40.5" customHeight="1" x14ac:dyDescent="0.25">
      <c r="B10" s="46" t="s">
        <v>264</v>
      </c>
      <c r="C10" s="53" t="s">
        <v>275</v>
      </c>
      <c r="D10" s="66">
        <v>3</v>
      </c>
      <c r="E10" s="39"/>
      <c r="F10" s="39"/>
      <c r="G10" s="39"/>
      <c r="H10" s="39"/>
      <c r="I10" s="39"/>
      <c r="J10" s="39"/>
      <c r="K10" s="39"/>
      <c r="L10" s="39"/>
      <c r="M10" s="39"/>
      <c r="N10" s="39"/>
      <c r="O10" s="39"/>
      <c r="P10" s="39"/>
      <c r="Q10" s="39"/>
      <c r="R10" s="39"/>
      <c r="S10" s="39"/>
      <c r="T10" s="93"/>
      <c r="U10" s="39"/>
      <c r="V10" s="39"/>
      <c r="W10" s="39"/>
      <c r="X10" s="39"/>
      <c r="Y10" s="39"/>
      <c r="Z10" s="39"/>
      <c r="AA10" s="39"/>
      <c r="AB10" s="39"/>
      <c r="AC10" s="39"/>
      <c r="AD10" s="39"/>
      <c r="AE10" s="39"/>
      <c r="AF10" s="39"/>
      <c r="AG10" s="39"/>
      <c r="AH10" s="39"/>
      <c r="AI10" s="39"/>
    </row>
    <row r="11" spans="2:35" ht="40.5" customHeight="1" x14ac:dyDescent="0.25">
      <c r="B11" s="46" t="s">
        <v>263</v>
      </c>
      <c r="C11" s="53" t="s">
        <v>249</v>
      </c>
      <c r="D11" s="66">
        <v>2</v>
      </c>
      <c r="E11" s="39"/>
      <c r="F11" s="39"/>
      <c r="G11" s="39"/>
      <c r="H11" s="39"/>
      <c r="I11" s="39"/>
      <c r="J11" s="39"/>
      <c r="K11" s="39"/>
      <c r="L11" s="39"/>
      <c r="M11" s="39"/>
      <c r="N11" s="39"/>
      <c r="O11" s="39"/>
      <c r="P11" s="39"/>
      <c r="Q11" s="39"/>
      <c r="R11" s="39"/>
      <c r="S11" s="39"/>
      <c r="T11" s="93"/>
      <c r="U11" s="39"/>
      <c r="V11" s="39"/>
      <c r="W11" s="39"/>
      <c r="X11" s="39"/>
      <c r="Y11" s="39"/>
      <c r="Z11" s="39"/>
      <c r="AA11" s="39"/>
      <c r="AB11" s="39"/>
      <c r="AC11" s="39"/>
      <c r="AD11" s="39"/>
      <c r="AE11" s="39"/>
      <c r="AF11" s="39"/>
      <c r="AG11" s="39"/>
      <c r="AH11" s="39"/>
      <c r="AI11" s="39"/>
    </row>
    <row r="12" spans="2:35" x14ac:dyDescent="0.25">
      <c r="D12" s="67"/>
      <c r="T12" s="96"/>
    </row>
    <row r="13" spans="2:35" x14ac:dyDescent="0.25">
      <c r="B13" s="44" t="s">
        <v>191</v>
      </c>
    </row>
    <row r="14" spans="2:35" x14ac:dyDescent="0.25">
      <c r="B14" s="35" t="s">
        <v>215</v>
      </c>
      <c r="C14" s="33" t="s">
        <v>245</v>
      </c>
    </row>
    <row r="15" spans="2:35" x14ac:dyDescent="0.25">
      <c r="C15" s="33" t="s">
        <v>223</v>
      </c>
    </row>
    <row r="16" spans="2:35" x14ac:dyDescent="0.25">
      <c r="C16" s="33" t="s">
        <v>224</v>
      </c>
    </row>
    <row r="17" spans="2:3" x14ac:dyDescent="0.25">
      <c r="C17" s="33" t="s">
        <v>246</v>
      </c>
    </row>
    <row r="19" spans="2:3" x14ac:dyDescent="0.25">
      <c r="B19" s="35" t="s">
        <v>220</v>
      </c>
      <c r="C19" s="33" t="s">
        <v>225</v>
      </c>
    </row>
    <row r="20" spans="2:3" x14ac:dyDescent="0.25">
      <c r="C20" s="33" t="s">
        <v>226</v>
      </c>
    </row>
    <row r="21" spans="2:3" x14ac:dyDescent="0.25">
      <c r="C21" s="33" t="s">
        <v>227</v>
      </c>
    </row>
    <row r="22" spans="2:3" x14ac:dyDescent="0.25">
      <c r="C22" s="33" t="s">
        <v>228</v>
      </c>
    </row>
    <row r="24" spans="2:3" x14ac:dyDescent="0.25">
      <c r="B24" s="35" t="s">
        <v>219</v>
      </c>
      <c r="C24" s="33" t="s">
        <v>247</v>
      </c>
    </row>
    <row r="25" spans="2:3" x14ac:dyDescent="0.25">
      <c r="C25" s="33" t="s">
        <v>229</v>
      </c>
    </row>
    <row r="26" spans="2:3" x14ac:dyDescent="0.25">
      <c r="C26" s="33" t="s">
        <v>230</v>
      </c>
    </row>
    <row r="27" spans="2:3" x14ac:dyDescent="0.25">
      <c r="C27" s="33" t="s">
        <v>231</v>
      </c>
    </row>
    <row r="29" spans="2:3" x14ac:dyDescent="0.25">
      <c r="B29" s="35" t="s">
        <v>218</v>
      </c>
      <c r="C29" s="33" t="s">
        <v>232</v>
      </c>
    </row>
    <row r="30" spans="2:3" x14ac:dyDescent="0.25">
      <c r="C30" s="33" t="s">
        <v>233</v>
      </c>
    </row>
    <row r="31" spans="2:3" x14ac:dyDescent="0.25">
      <c r="C31" s="33" t="s">
        <v>234</v>
      </c>
    </row>
    <row r="32" spans="2:3" x14ac:dyDescent="0.25">
      <c r="C32" s="33" t="s">
        <v>235</v>
      </c>
    </row>
    <row r="34" spans="2:3" x14ac:dyDescent="0.25">
      <c r="B34" s="35" t="s">
        <v>265</v>
      </c>
      <c r="C34" s="33" t="s">
        <v>266</v>
      </c>
    </row>
    <row r="35" spans="2:3" x14ac:dyDescent="0.25">
      <c r="C35" s="33" t="s">
        <v>267</v>
      </c>
    </row>
    <row r="36" spans="2:3" x14ac:dyDescent="0.25">
      <c r="C36" s="33" t="s">
        <v>268</v>
      </c>
    </row>
    <row r="37" spans="2:3" x14ac:dyDescent="0.25">
      <c r="C37" s="33" t="s">
        <v>269</v>
      </c>
    </row>
    <row r="39" spans="2:3" x14ac:dyDescent="0.25">
      <c r="B39" s="35" t="s">
        <v>217</v>
      </c>
      <c r="C39" s="33" t="s">
        <v>236</v>
      </c>
    </row>
    <row r="40" spans="2:3" x14ac:dyDescent="0.25">
      <c r="C40" s="33" t="s">
        <v>237</v>
      </c>
    </row>
    <row r="42" spans="2:3" x14ac:dyDescent="0.25">
      <c r="B42" s="55"/>
      <c r="C42" s="55"/>
    </row>
  </sheetData>
  <customSheetViews>
    <customSheetView guid="{2BEB5C49-967F-44C2-A0E8-A1F65084CB57}">
      <pane xSplit="3" ySplit="3" topLeftCell="AD4" activePane="bottomRight" state="frozen"/>
      <selection pane="bottomRight" activeCell="AG2" sqref="AG2:AI3"/>
      <pageMargins left="0.7" right="0.7" top="0.75" bottom="0.75" header="0.3" footer="0.3"/>
      <pageSetup orientation="portrait" verticalDpi="0" r:id="rId1"/>
    </customSheetView>
  </customSheetViews>
  <mergeCells count="1">
    <mergeCell ref="B4:C4"/>
  </mergeCells>
  <dataValidations count="2">
    <dataValidation type="list" allowBlank="1" showErrorMessage="1" promptTitle="Directions" prompt="Select a number between 1 and 4." sqref="D6:AI10">
      <formula1>"4,3,2,1"</formula1>
    </dataValidation>
    <dataValidation type="list" allowBlank="1" showErrorMessage="1" promptTitle="Directions" prompt="Select a number between 1 and 4." sqref="D11:AI11">
      <formula1>"2,1"</formula1>
    </dataValidation>
  </dataValidations>
  <pageMargins left="0.7" right="0.7" top="0.75" bottom="0.75" header="0.3" footer="0.3"/>
  <pageSetup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11"/>
  <sheetViews>
    <sheetView topLeftCell="B1" workbookViewId="0">
      <pane xSplit="2" ySplit="3" topLeftCell="D4" activePane="bottomRight" state="frozen"/>
      <selection activeCell="B1" sqref="B1"/>
      <selection pane="topRight" activeCell="D1" sqref="D1"/>
      <selection pane="bottomLeft" activeCell="B4" sqref="B4"/>
      <selection pane="bottomRight" activeCell="E6" sqref="E6"/>
    </sheetView>
  </sheetViews>
  <sheetFormatPr defaultRowHeight="15" x14ac:dyDescent="0.25"/>
  <cols>
    <col min="1" max="1" width="9.140625" style="33"/>
    <col min="2" max="2" width="36.7109375" style="33" customWidth="1"/>
    <col min="3" max="3" width="86.7109375" style="33" customWidth="1"/>
    <col min="4" max="32" width="12.7109375" style="33" customWidth="1"/>
    <col min="33" max="35" width="15.140625" style="33" customWidth="1"/>
    <col min="36" max="16384" width="9.140625" style="33"/>
  </cols>
  <sheetData>
    <row r="1" spans="2:35" x14ac:dyDescent="0.25">
      <c r="B1" s="31" t="s">
        <v>158</v>
      </c>
      <c r="C1" s="31" t="s">
        <v>190</v>
      </c>
    </row>
    <row r="2" spans="2:35" ht="81" customHeight="1" x14ac:dyDescent="0.25">
      <c r="C2" s="40" t="s">
        <v>298</v>
      </c>
      <c r="D2" s="64" t="s">
        <v>301</v>
      </c>
      <c r="E2" s="2" t="s">
        <v>63</v>
      </c>
      <c r="F2" s="2" t="s">
        <v>3</v>
      </c>
      <c r="G2" s="2" t="s">
        <v>186</v>
      </c>
      <c r="H2" s="2" t="s">
        <v>48</v>
      </c>
      <c r="I2" s="2" t="s">
        <v>187</v>
      </c>
      <c r="J2" s="2" t="s">
        <v>87</v>
      </c>
      <c r="K2" s="2" t="s">
        <v>7</v>
      </c>
      <c r="L2" s="2" t="s">
        <v>70</v>
      </c>
      <c r="M2" s="2" t="s">
        <v>38</v>
      </c>
      <c r="N2" s="2" t="s">
        <v>25</v>
      </c>
      <c r="O2" s="2" t="s">
        <v>73</v>
      </c>
      <c r="P2" s="2" t="s">
        <v>66</v>
      </c>
      <c r="Q2" s="2"/>
      <c r="R2" s="2" t="s">
        <v>34</v>
      </c>
      <c r="S2" s="2" t="s">
        <v>21</v>
      </c>
      <c r="T2" s="88" t="s">
        <v>261</v>
      </c>
      <c r="U2" s="2" t="s">
        <v>262</v>
      </c>
      <c r="V2" s="2" t="s">
        <v>1</v>
      </c>
      <c r="W2" s="2" t="s">
        <v>52</v>
      </c>
      <c r="X2" s="2" t="s">
        <v>52</v>
      </c>
      <c r="Y2" s="2" t="s">
        <v>188</v>
      </c>
      <c r="Z2" s="2" t="s">
        <v>90</v>
      </c>
      <c r="AA2" s="2" t="s">
        <v>40</v>
      </c>
      <c r="AB2" s="2" t="s">
        <v>64</v>
      </c>
      <c r="AC2" s="2" t="s">
        <v>10</v>
      </c>
      <c r="AD2" s="2" t="s">
        <v>31</v>
      </c>
      <c r="AE2" s="2" t="s">
        <v>95</v>
      </c>
      <c r="AF2" s="2" t="s">
        <v>94</v>
      </c>
      <c r="AG2" s="2" t="s">
        <v>322</v>
      </c>
      <c r="AH2" s="2" t="s">
        <v>323</v>
      </c>
      <c r="AI2" s="2" t="s">
        <v>324</v>
      </c>
    </row>
    <row r="3" spans="2:35" x14ac:dyDescent="0.25">
      <c r="D3" s="65" t="s">
        <v>302</v>
      </c>
      <c r="E3" s="61" t="s">
        <v>160</v>
      </c>
      <c r="F3" s="54" t="s">
        <v>161</v>
      </c>
      <c r="G3" s="54" t="s">
        <v>162</v>
      </c>
      <c r="H3" s="54" t="s">
        <v>163</v>
      </c>
      <c r="I3" s="54" t="s">
        <v>164</v>
      </c>
      <c r="J3" s="54" t="s">
        <v>165</v>
      </c>
      <c r="K3" s="54" t="s">
        <v>166</v>
      </c>
      <c r="L3" s="54" t="s">
        <v>167</v>
      </c>
      <c r="M3" s="54" t="s">
        <v>168</v>
      </c>
      <c r="N3" s="54" t="s">
        <v>169</v>
      </c>
      <c r="O3" s="54" t="s">
        <v>170</v>
      </c>
      <c r="P3" s="54" t="s">
        <v>171</v>
      </c>
      <c r="Q3" s="54" t="s">
        <v>172</v>
      </c>
      <c r="R3" s="54" t="s">
        <v>173</v>
      </c>
      <c r="S3" s="54" t="s">
        <v>174</v>
      </c>
      <c r="T3" s="95" t="s">
        <v>175</v>
      </c>
      <c r="U3" s="54" t="s">
        <v>176</v>
      </c>
      <c r="V3" s="54" t="s">
        <v>177</v>
      </c>
      <c r="W3" s="54" t="s">
        <v>178</v>
      </c>
      <c r="X3" s="54" t="s">
        <v>179</v>
      </c>
      <c r="Y3" s="54" t="s">
        <v>180</v>
      </c>
      <c r="Z3" s="54" t="s">
        <v>181</v>
      </c>
      <c r="AA3" s="54" t="s">
        <v>182</v>
      </c>
      <c r="AB3" s="54" t="s">
        <v>183</v>
      </c>
      <c r="AC3" s="54" t="s">
        <v>184</v>
      </c>
      <c r="AD3" s="54" t="s">
        <v>185</v>
      </c>
      <c r="AE3" s="54" t="s">
        <v>260</v>
      </c>
      <c r="AF3" s="54" t="s">
        <v>307</v>
      </c>
      <c r="AG3" s="61" t="s">
        <v>318</v>
      </c>
      <c r="AH3" s="54" t="s">
        <v>319</v>
      </c>
      <c r="AI3" s="54" t="s">
        <v>320</v>
      </c>
    </row>
    <row r="4" spans="2:35" ht="18.75" x14ac:dyDescent="0.25">
      <c r="B4" s="117" t="s">
        <v>156</v>
      </c>
      <c r="C4" s="117"/>
      <c r="D4" s="66"/>
      <c r="E4" s="62"/>
      <c r="F4" s="39"/>
      <c r="G4" s="39"/>
      <c r="H4" s="39"/>
      <c r="I4" s="39"/>
      <c r="J4" s="39"/>
      <c r="K4" s="39"/>
      <c r="L4" s="39"/>
      <c r="M4" s="39"/>
      <c r="N4" s="39"/>
      <c r="O4" s="39"/>
      <c r="P4" s="39"/>
      <c r="Q4" s="39"/>
      <c r="R4" s="39"/>
      <c r="S4" s="39"/>
      <c r="T4" s="87"/>
      <c r="U4" s="39"/>
      <c r="V4" s="39"/>
      <c r="W4" s="39"/>
      <c r="X4" s="39"/>
      <c r="Y4" s="39"/>
      <c r="Z4" s="39"/>
      <c r="AA4" s="39"/>
      <c r="AB4" s="39"/>
      <c r="AC4" s="39"/>
      <c r="AD4" s="39"/>
      <c r="AE4" s="39"/>
      <c r="AF4" s="39"/>
      <c r="AG4" s="39"/>
    </row>
    <row r="5" spans="2:35" x14ac:dyDescent="0.25">
      <c r="D5" s="66"/>
      <c r="E5" s="62"/>
      <c r="F5" s="39"/>
      <c r="G5" s="39"/>
      <c r="H5" s="39"/>
      <c r="I5" s="39"/>
      <c r="J5" s="39"/>
      <c r="K5" s="39"/>
      <c r="L5" s="39"/>
      <c r="M5" s="39"/>
      <c r="N5" s="39"/>
      <c r="O5" s="39"/>
      <c r="P5" s="39"/>
      <c r="Q5" s="39"/>
      <c r="R5" s="39"/>
      <c r="S5" s="39"/>
      <c r="T5" s="87"/>
      <c r="U5" s="39"/>
      <c r="V5" s="39"/>
      <c r="W5" s="39"/>
      <c r="X5" s="39"/>
      <c r="Y5" s="39"/>
      <c r="Z5" s="39"/>
      <c r="AA5" s="39"/>
      <c r="AB5" s="39"/>
      <c r="AC5" s="39"/>
      <c r="AD5" s="39"/>
      <c r="AE5" s="39"/>
      <c r="AF5" s="39"/>
      <c r="AG5" s="39"/>
    </row>
    <row r="6" spans="2:35" ht="73.5" customHeight="1" x14ac:dyDescent="0.25">
      <c r="B6" s="118" t="s">
        <v>157</v>
      </c>
      <c r="C6" s="118"/>
      <c r="D6" s="66">
        <v>3</v>
      </c>
      <c r="E6" s="39"/>
      <c r="F6" s="39"/>
      <c r="G6" s="39"/>
      <c r="H6" s="39"/>
      <c r="I6" s="39"/>
      <c r="J6" s="39"/>
      <c r="K6" s="39"/>
      <c r="L6" s="39"/>
      <c r="M6" s="39"/>
      <c r="N6" s="39"/>
      <c r="O6" s="39"/>
      <c r="P6" s="39"/>
      <c r="Q6" s="39"/>
      <c r="R6" s="39"/>
      <c r="S6" s="39"/>
      <c r="T6" s="87"/>
      <c r="U6" s="39"/>
      <c r="V6" s="39"/>
      <c r="W6" s="39"/>
      <c r="X6" s="39"/>
      <c r="Y6" s="39"/>
      <c r="Z6" s="39"/>
      <c r="AA6" s="39"/>
      <c r="AB6" s="39"/>
      <c r="AC6" s="39"/>
      <c r="AD6" s="39"/>
      <c r="AE6" s="39"/>
      <c r="AF6" s="39"/>
      <c r="AG6" s="39"/>
      <c r="AH6" s="39"/>
      <c r="AI6" s="39"/>
    </row>
    <row r="7" spans="2:35" ht="90.75" customHeight="1" x14ac:dyDescent="0.25">
      <c r="B7" s="118" t="s">
        <v>250</v>
      </c>
      <c r="C7" s="118"/>
      <c r="D7" s="66">
        <v>4</v>
      </c>
      <c r="E7" s="39"/>
      <c r="F7" s="39"/>
      <c r="G7" s="39"/>
      <c r="H7" s="39"/>
      <c r="I7" s="39"/>
      <c r="J7" s="39"/>
      <c r="K7" s="39"/>
      <c r="L7" s="39"/>
      <c r="M7" s="39"/>
      <c r="N7" s="39"/>
      <c r="O7" s="39"/>
      <c r="P7" s="39"/>
      <c r="Q7" s="39"/>
      <c r="R7" s="39"/>
      <c r="S7" s="39"/>
      <c r="T7" s="87"/>
      <c r="U7" s="39"/>
      <c r="V7" s="39"/>
      <c r="W7" s="39"/>
      <c r="X7" s="39"/>
      <c r="Y7" s="39"/>
      <c r="Z7" s="39"/>
      <c r="AA7" s="39"/>
      <c r="AB7" s="39"/>
      <c r="AC7" s="39"/>
      <c r="AD7" s="39"/>
      <c r="AE7" s="39"/>
      <c r="AF7" s="39"/>
      <c r="AG7" s="39"/>
      <c r="AH7" s="39"/>
      <c r="AI7" s="39"/>
    </row>
    <row r="8" spans="2:35" x14ac:dyDescent="0.25">
      <c r="D8" s="67"/>
      <c r="E8" s="51"/>
    </row>
    <row r="9" spans="2:35" x14ac:dyDescent="0.25">
      <c r="B9" s="44" t="s">
        <v>191</v>
      </c>
      <c r="D9" s="56"/>
      <c r="E9" s="51"/>
    </row>
    <row r="10" spans="2:35" ht="30" x14ac:dyDescent="0.25">
      <c r="B10" s="35" t="s">
        <v>192</v>
      </c>
      <c r="C10" s="40" t="s">
        <v>270</v>
      </c>
    </row>
    <row r="11" spans="2:35" ht="30" x14ac:dyDescent="0.25">
      <c r="B11" s="35" t="s">
        <v>193</v>
      </c>
      <c r="C11" s="40" t="s">
        <v>271</v>
      </c>
    </row>
  </sheetData>
  <customSheetViews>
    <customSheetView guid="{2BEB5C49-967F-44C2-A0E8-A1F65084CB57}" topLeftCell="B1">
      <pane xSplit="2" ySplit="3" topLeftCell="D13" activePane="bottomRight" state="frozen"/>
      <selection pane="bottomRight" activeCell="AD16" sqref="AD16"/>
      <pageMargins left="0.7" right="0.7" top="0.75" bottom="0.75" header="0.3" footer="0.3"/>
    </customSheetView>
  </customSheetViews>
  <mergeCells count="3">
    <mergeCell ref="B4:C4"/>
    <mergeCell ref="B6:C6"/>
    <mergeCell ref="B7:C7"/>
  </mergeCells>
  <dataValidations count="1">
    <dataValidation type="list" allowBlank="1" showInputMessage="1" showErrorMessage="1" sqref="D6:AI7">
      <formula1>"4,3,2,1"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3"/>
  <sheetViews>
    <sheetView showGridLines="0" workbookViewId="0">
      <selection activeCell="B2" sqref="B2"/>
    </sheetView>
  </sheetViews>
  <sheetFormatPr defaultRowHeight="15" x14ac:dyDescent="0.25"/>
  <cols>
    <col min="1" max="1" width="16.85546875" style="23" customWidth="1"/>
    <col min="2" max="4" width="31.5703125" style="23" customWidth="1"/>
    <col min="5" max="6" width="40.7109375" style="23" customWidth="1"/>
    <col min="7" max="8" width="9.140625" style="6"/>
    <col min="9" max="16384" width="9.140625" style="7"/>
  </cols>
  <sheetData>
    <row r="1" spans="1:6" ht="27.75" customHeight="1" x14ac:dyDescent="0.25">
      <c r="A1" s="1" t="s">
        <v>96</v>
      </c>
      <c r="B1" s="1" t="s">
        <v>98</v>
      </c>
      <c r="C1" s="1" t="s">
        <v>99</v>
      </c>
      <c r="D1" s="1" t="s">
        <v>0</v>
      </c>
      <c r="E1" s="1" t="s">
        <v>83</v>
      </c>
      <c r="F1" s="1" t="s">
        <v>97</v>
      </c>
    </row>
    <row r="2" spans="1:6" s="12" customFormat="1" ht="129.94999999999999" customHeight="1" x14ac:dyDescent="0.25">
      <c r="A2" s="8">
        <v>1</v>
      </c>
      <c r="B2" s="9" t="s">
        <v>63</v>
      </c>
      <c r="C2" s="10" t="s">
        <v>58</v>
      </c>
      <c r="D2" s="9" t="s">
        <v>59</v>
      </c>
      <c r="E2" s="9" t="s">
        <v>60</v>
      </c>
      <c r="F2" s="11">
        <v>30000</v>
      </c>
    </row>
    <row r="3" spans="1:6" s="12" customFormat="1" ht="129.94999999999999" customHeight="1" x14ac:dyDescent="0.25">
      <c r="A3" s="13">
        <v>2</v>
      </c>
      <c r="B3" s="14" t="s">
        <v>3</v>
      </c>
      <c r="C3" s="15" t="s">
        <v>4</v>
      </c>
      <c r="D3" s="14" t="s">
        <v>5</v>
      </c>
      <c r="E3" s="14" t="s">
        <v>6</v>
      </c>
      <c r="F3" s="16">
        <v>50000</v>
      </c>
    </row>
    <row r="4" spans="1:6" s="12" customFormat="1" ht="129.94999999999999" customHeight="1" x14ac:dyDescent="0.25">
      <c r="A4" s="8">
        <v>3</v>
      </c>
      <c r="B4" s="9" t="s">
        <v>28</v>
      </c>
      <c r="C4" s="10" t="s">
        <v>29</v>
      </c>
      <c r="D4" s="9" t="s">
        <v>30</v>
      </c>
      <c r="E4" s="9" t="s">
        <v>86</v>
      </c>
      <c r="F4" s="11">
        <v>1750000</v>
      </c>
    </row>
    <row r="5" spans="1:6" s="12" customFormat="1" ht="129.94999999999999" customHeight="1" x14ac:dyDescent="0.25">
      <c r="A5" s="13">
        <v>4</v>
      </c>
      <c r="B5" s="14" t="s">
        <v>48</v>
      </c>
      <c r="C5" s="15" t="s">
        <v>49</v>
      </c>
      <c r="D5" s="14" t="s">
        <v>50</v>
      </c>
      <c r="E5" s="14" t="s">
        <v>51</v>
      </c>
      <c r="F5" s="16">
        <v>347563.1</v>
      </c>
    </row>
    <row r="6" spans="1:6" s="12" customFormat="1" ht="129.94999999999999" customHeight="1" x14ac:dyDescent="0.25">
      <c r="A6" s="8">
        <v>5</v>
      </c>
      <c r="B6" s="9" t="s">
        <v>44</v>
      </c>
      <c r="C6" s="10" t="s">
        <v>82</v>
      </c>
      <c r="D6" s="9"/>
      <c r="E6" s="9" t="s">
        <v>45</v>
      </c>
      <c r="F6" s="17" t="s">
        <v>84</v>
      </c>
    </row>
    <row r="7" spans="1:6" s="12" customFormat="1" ht="129.94999999999999" customHeight="1" x14ac:dyDescent="0.25">
      <c r="A7" s="13">
        <v>6</v>
      </c>
      <c r="B7" s="14" t="s">
        <v>87</v>
      </c>
      <c r="C7" s="15" t="s">
        <v>90</v>
      </c>
      <c r="D7" s="14" t="s">
        <v>91</v>
      </c>
      <c r="E7" s="14" t="s">
        <v>89</v>
      </c>
      <c r="F7" s="18">
        <v>1500000</v>
      </c>
    </row>
    <row r="8" spans="1:6" s="12" customFormat="1" ht="129.94999999999999" customHeight="1" x14ac:dyDescent="0.25">
      <c r="A8" s="8">
        <v>7</v>
      </c>
      <c r="B8" s="9" t="s">
        <v>7</v>
      </c>
      <c r="C8" s="10" t="s">
        <v>8</v>
      </c>
      <c r="D8" s="9" t="s">
        <v>9</v>
      </c>
      <c r="E8" s="9" t="s">
        <v>312</v>
      </c>
      <c r="F8" s="11">
        <v>150000</v>
      </c>
    </row>
    <row r="9" spans="1:6" s="6" customFormat="1" ht="129.94999999999999" customHeight="1" x14ac:dyDescent="0.25">
      <c r="A9" s="13">
        <v>8</v>
      </c>
      <c r="B9" s="14" t="s">
        <v>70</v>
      </c>
      <c r="C9" s="15" t="s">
        <v>71</v>
      </c>
      <c r="D9" s="14" t="s">
        <v>72</v>
      </c>
      <c r="E9" s="14" t="s">
        <v>313</v>
      </c>
      <c r="F9" s="16">
        <v>150000</v>
      </c>
    </row>
    <row r="10" spans="1:6" s="12" customFormat="1" ht="129.94999999999999" customHeight="1" x14ac:dyDescent="0.25">
      <c r="A10" s="8">
        <v>9</v>
      </c>
      <c r="B10" s="9" t="s">
        <v>38</v>
      </c>
      <c r="C10" s="10" t="s">
        <v>39</v>
      </c>
      <c r="D10" s="9" t="s">
        <v>81</v>
      </c>
      <c r="E10" s="9" t="s">
        <v>314</v>
      </c>
      <c r="F10" s="11">
        <v>500000</v>
      </c>
    </row>
    <row r="11" spans="1:6" s="12" customFormat="1" ht="129.94999999999999" customHeight="1" x14ac:dyDescent="0.25">
      <c r="A11" s="13">
        <v>10</v>
      </c>
      <c r="B11" s="14" t="s">
        <v>25</v>
      </c>
      <c r="C11" s="15" t="s">
        <v>26</v>
      </c>
      <c r="D11" s="14" t="s">
        <v>79</v>
      </c>
      <c r="E11" s="14" t="s">
        <v>88</v>
      </c>
      <c r="F11" s="16">
        <v>631000</v>
      </c>
    </row>
    <row r="12" spans="1:6" s="6" customFormat="1" ht="129.94999999999999" customHeight="1" x14ac:dyDescent="0.25">
      <c r="A12" s="8">
        <v>11</v>
      </c>
      <c r="B12" s="9" t="s">
        <v>73</v>
      </c>
      <c r="C12" s="10" t="s">
        <v>74</v>
      </c>
      <c r="D12" s="9" t="s">
        <v>75</v>
      </c>
      <c r="E12" s="9" t="s">
        <v>311</v>
      </c>
      <c r="F12" s="11">
        <v>290553</v>
      </c>
    </row>
    <row r="13" spans="1:6" s="6" customFormat="1" ht="129.94999999999999" customHeight="1" x14ac:dyDescent="0.25">
      <c r="A13" s="13">
        <v>12</v>
      </c>
      <c r="B13" s="14" t="s">
        <v>66</v>
      </c>
      <c r="C13" s="15" t="s">
        <v>67</v>
      </c>
      <c r="D13" s="14" t="s">
        <v>68</v>
      </c>
      <c r="E13" s="14" t="s">
        <v>69</v>
      </c>
      <c r="F13" s="16">
        <v>850000</v>
      </c>
    </row>
    <row r="14" spans="1:6" s="6" customFormat="1" ht="129.94999999999999" customHeight="1" x14ac:dyDescent="0.25">
      <c r="A14" s="13">
        <v>13</v>
      </c>
      <c r="B14" s="14" t="s">
        <v>306</v>
      </c>
      <c r="C14" s="15" t="s">
        <v>308</v>
      </c>
      <c r="D14" s="14" t="s">
        <v>309</v>
      </c>
      <c r="E14" s="14" t="s">
        <v>310</v>
      </c>
      <c r="F14" s="16">
        <v>48000</v>
      </c>
    </row>
    <row r="15" spans="1:6" s="12" customFormat="1" ht="129.94999999999999" customHeight="1" x14ac:dyDescent="0.25">
      <c r="A15" s="13">
        <v>14</v>
      </c>
      <c r="B15" s="9" t="s">
        <v>34</v>
      </c>
      <c r="C15" s="10" t="s">
        <v>35</v>
      </c>
      <c r="D15" s="9" t="s">
        <v>36</v>
      </c>
      <c r="E15" s="9" t="s">
        <v>37</v>
      </c>
      <c r="F15" s="11">
        <v>2000000</v>
      </c>
    </row>
    <row r="16" spans="1:6" s="12" customFormat="1" ht="129.94999999999999" customHeight="1" x14ac:dyDescent="0.25">
      <c r="A16" s="13">
        <v>15</v>
      </c>
      <c r="B16" s="14" t="s">
        <v>21</v>
      </c>
      <c r="C16" s="15" t="s">
        <v>22</v>
      </c>
      <c r="D16" s="14" t="s">
        <v>23</v>
      </c>
      <c r="E16" s="14" t="s">
        <v>24</v>
      </c>
      <c r="F16" s="16">
        <v>4200000</v>
      </c>
    </row>
    <row r="17" spans="1:6" s="12" customFormat="1" ht="129.94999999999999" customHeight="1" x14ac:dyDescent="0.25">
      <c r="A17" s="13">
        <v>16</v>
      </c>
      <c r="B17" s="103" t="s">
        <v>325</v>
      </c>
      <c r="C17" s="104" t="s">
        <v>78</v>
      </c>
      <c r="D17" s="103" t="s">
        <v>76</v>
      </c>
      <c r="E17" s="105" t="s">
        <v>77</v>
      </c>
      <c r="F17" s="106">
        <v>1000000</v>
      </c>
    </row>
    <row r="18" spans="1:6" s="12" customFormat="1" ht="129.94999999999999" customHeight="1" x14ac:dyDescent="0.25">
      <c r="A18" s="13">
        <v>17</v>
      </c>
      <c r="B18" s="14" t="s">
        <v>27</v>
      </c>
      <c r="C18" s="15" t="s">
        <v>78</v>
      </c>
      <c r="D18" s="14" t="s">
        <v>258</v>
      </c>
      <c r="E18" s="19" t="s">
        <v>272</v>
      </c>
      <c r="F18" s="16">
        <v>1000000</v>
      </c>
    </row>
    <row r="19" spans="1:6" s="12" customFormat="1" ht="129.94999999999999" customHeight="1" x14ac:dyDescent="0.25">
      <c r="A19" s="13">
        <v>18</v>
      </c>
      <c r="B19" s="9" t="s">
        <v>1</v>
      </c>
      <c r="C19" s="10" t="s">
        <v>2</v>
      </c>
      <c r="D19" s="9" t="s">
        <v>274</v>
      </c>
      <c r="E19" s="9" t="s">
        <v>273</v>
      </c>
      <c r="F19" s="11">
        <v>364000</v>
      </c>
    </row>
    <row r="20" spans="1:6" s="12" customFormat="1" ht="129.94999999999999" customHeight="1" x14ac:dyDescent="0.25">
      <c r="A20" s="13">
        <v>19</v>
      </c>
      <c r="B20" s="14" t="s">
        <v>52</v>
      </c>
      <c r="C20" s="15" t="s">
        <v>53</v>
      </c>
      <c r="D20" s="14" t="s">
        <v>54</v>
      </c>
      <c r="E20" s="14" t="s">
        <v>55</v>
      </c>
      <c r="F20" s="16">
        <v>1500000</v>
      </c>
    </row>
    <row r="21" spans="1:6" s="12" customFormat="1" ht="129.94999999999999" customHeight="1" x14ac:dyDescent="0.25">
      <c r="A21" s="13">
        <v>20</v>
      </c>
      <c r="B21" s="9" t="s">
        <v>52</v>
      </c>
      <c r="C21" s="10" t="s">
        <v>53</v>
      </c>
      <c r="D21" s="9" t="s">
        <v>56</v>
      </c>
      <c r="E21" s="9" t="s">
        <v>57</v>
      </c>
      <c r="F21" s="11">
        <v>1000000</v>
      </c>
    </row>
    <row r="22" spans="1:6" s="12" customFormat="1" ht="129.94999999999999" customHeight="1" x14ac:dyDescent="0.25">
      <c r="A22" s="13">
        <v>21</v>
      </c>
      <c r="B22" s="14" t="s">
        <v>17</v>
      </c>
      <c r="C22" s="15" t="s">
        <v>18</v>
      </c>
      <c r="D22" s="14" t="s">
        <v>19</v>
      </c>
      <c r="E22" s="14" t="s">
        <v>20</v>
      </c>
      <c r="F22" s="18">
        <v>330219</v>
      </c>
    </row>
    <row r="23" spans="1:6" s="12" customFormat="1" ht="129.94999999999999" customHeight="1" x14ac:dyDescent="0.25">
      <c r="A23" s="13">
        <v>22</v>
      </c>
      <c r="B23" s="9" t="s">
        <v>90</v>
      </c>
      <c r="C23" s="10" t="s">
        <v>93</v>
      </c>
      <c r="D23" s="9" t="s">
        <v>92</v>
      </c>
      <c r="E23" s="9" t="s">
        <v>65</v>
      </c>
      <c r="F23" s="17">
        <v>500000</v>
      </c>
    </row>
    <row r="24" spans="1:6" s="12" customFormat="1" ht="129.94999999999999" customHeight="1" x14ac:dyDescent="0.25">
      <c r="A24" s="13">
        <v>23</v>
      </c>
      <c r="B24" s="14" t="s">
        <v>40</v>
      </c>
      <c r="C24" s="15" t="s">
        <v>41</v>
      </c>
      <c r="D24" s="14" t="s">
        <v>42</v>
      </c>
      <c r="E24" s="14" t="s">
        <v>43</v>
      </c>
      <c r="F24" s="16">
        <v>2000000</v>
      </c>
    </row>
    <row r="25" spans="1:6" s="12" customFormat="1" ht="129.94999999999999" customHeight="1" x14ac:dyDescent="0.25">
      <c r="A25" s="13">
        <v>24</v>
      </c>
      <c r="B25" s="9" t="s">
        <v>14</v>
      </c>
      <c r="C25" s="10" t="s">
        <v>15</v>
      </c>
      <c r="D25" s="9" t="s">
        <v>16</v>
      </c>
      <c r="E25" s="9" t="s">
        <v>85</v>
      </c>
      <c r="F25" s="11">
        <v>360000</v>
      </c>
    </row>
    <row r="26" spans="1:6" s="12" customFormat="1" ht="129.94999999999999" customHeight="1" x14ac:dyDescent="0.25">
      <c r="A26" s="13">
        <v>25</v>
      </c>
      <c r="B26" s="14" t="s">
        <v>10</v>
      </c>
      <c r="C26" s="15" t="s">
        <v>11</v>
      </c>
      <c r="D26" s="14" t="s">
        <v>12</v>
      </c>
      <c r="E26" s="14" t="s">
        <v>13</v>
      </c>
      <c r="F26" s="16">
        <v>50000</v>
      </c>
    </row>
    <row r="27" spans="1:6" s="12" customFormat="1" ht="129.94999999999999" customHeight="1" x14ac:dyDescent="0.25">
      <c r="A27" s="13">
        <v>26</v>
      </c>
      <c r="B27" s="9" t="s">
        <v>31</v>
      </c>
      <c r="C27" s="10" t="s">
        <v>32</v>
      </c>
      <c r="D27" s="9" t="s">
        <v>80</v>
      </c>
      <c r="E27" s="9" t="s">
        <v>33</v>
      </c>
      <c r="F27" s="17">
        <v>332424</v>
      </c>
    </row>
    <row r="28" spans="1:6" s="12" customFormat="1" ht="129.94999999999999" customHeight="1" x14ac:dyDescent="0.25">
      <c r="A28" s="13">
        <v>27</v>
      </c>
      <c r="B28" s="15" t="s">
        <v>95</v>
      </c>
      <c r="C28" s="15" t="s">
        <v>61</v>
      </c>
      <c r="D28" s="14" t="s">
        <v>62</v>
      </c>
      <c r="E28" s="14" t="s">
        <v>259</v>
      </c>
      <c r="F28" s="20">
        <v>50000</v>
      </c>
    </row>
    <row r="29" spans="1:6" s="12" customFormat="1" ht="129.94999999999999" customHeight="1" x14ac:dyDescent="0.25">
      <c r="A29" s="13">
        <v>28</v>
      </c>
      <c r="B29" s="10" t="s">
        <v>94</v>
      </c>
      <c r="C29" s="10" t="s">
        <v>46</v>
      </c>
      <c r="D29" s="10" t="s">
        <v>100</v>
      </c>
      <c r="E29" s="9" t="s">
        <v>47</v>
      </c>
      <c r="F29" s="21" t="s">
        <v>84</v>
      </c>
    </row>
    <row r="30" spans="1:6" s="6" customFormat="1" ht="129.94999999999999" customHeight="1" x14ac:dyDescent="0.25">
      <c r="A30" s="13">
        <v>29</v>
      </c>
      <c r="B30" s="22" t="s">
        <v>322</v>
      </c>
      <c r="C30" s="22" t="s">
        <v>326</v>
      </c>
      <c r="D30" s="22"/>
      <c r="E30" s="107" t="s">
        <v>327</v>
      </c>
      <c r="F30" s="112">
        <v>740000</v>
      </c>
    </row>
    <row r="31" spans="1:6" s="6" customFormat="1" ht="129.94999999999999" customHeight="1" x14ac:dyDescent="0.25">
      <c r="A31" s="13">
        <v>30</v>
      </c>
      <c r="B31" s="110" t="s">
        <v>323</v>
      </c>
      <c r="C31" s="110"/>
      <c r="D31" s="110"/>
      <c r="E31" s="111" t="s">
        <v>328</v>
      </c>
      <c r="F31" s="113">
        <v>170000</v>
      </c>
    </row>
    <row r="32" spans="1:6" s="6" customFormat="1" ht="129.94999999999999" customHeight="1" x14ac:dyDescent="0.25">
      <c r="A32" s="22">
        <v>31</v>
      </c>
      <c r="B32" s="22" t="s">
        <v>329</v>
      </c>
      <c r="C32" s="22" t="s">
        <v>330</v>
      </c>
      <c r="D32" s="22"/>
      <c r="E32" s="109" t="s">
        <v>331</v>
      </c>
      <c r="F32" s="112">
        <v>5000</v>
      </c>
    </row>
    <row r="33" spans="1:6" s="6" customFormat="1" ht="129.94999999999999" customHeight="1" x14ac:dyDescent="0.25">
      <c r="A33" s="22"/>
      <c r="B33" s="22"/>
      <c r="C33" s="22"/>
      <c r="D33" s="22"/>
      <c r="E33" s="109"/>
      <c r="F33" s="108"/>
    </row>
    <row r="34" spans="1:6" s="6" customFormat="1" ht="129.94999999999999" customHeight="1" x14ac:dyDescent="0.25">
      <c r="A34" s="22"/>
      <c r="B34" s="22"/>
      <c r="C34" s="22"/>
      <c r="D34" s="22"/>
      <c r="E34" s="109"/>
      <c r="F34" s="108"/>
    </row>
    <row r="35" spans="1:6" s="6" customFormat="1" x14ac:dyDescent="0.25">
      <c r="A35" s="22"/>
      <c r="B35" s="22"/>
      <c r="C35" s="22"/>
      <c r="D35" s="22"/>
      <c r="E35" s="22"/>
      <c r="F35" s="22"/>
    </row>
    <row r="36" spans="1:6" s="6" customFormat="1" x14ac:dyDescent="0.25">
      <c r="A36" s="22"/>
      <c r="B36" s="22"/>
      <c r="C36" s="22"/>
      <c r="D36" s="22"/>
      <c r="E36" s="22"/>
      <c r="F36" s="22"/>
    </row>
    <row r="37" spans="1:6" s="6" customFormat="1" x14ac:dyDescent="0.25">
      <c r="A37" s="22"/>
      <c r="B37" s="22"/>
      <c r="C37" s="22"/>
      <c r="D37" s="22"/>
      <c r="E37" s="22"/>
      <c r="F37" s="22"/>
    </row>
    <row r="38" spans="1:6" s="6" customFormat="1" x14ac:dyDescent="0.25">
      <c r="A38" s="22"/>
      <c r="B38" s="22"/>
      <c r="C38" s="22"/>
      <c r="D38" s="22"/>
      <c r="E38" s="22"/>
      <c r="F38" s="22"/>
    </row>
    <row r="39" spans="1:6" s="6" customFormat="1" x14ac:dyDescent="0.25">
      <c r="A39" s="22"/>
      <c r="B39" s="22"/>
      <c r="C39" s="22"/>
      <c r="D39" s="22"/>
      <c r="E39" s="22"/>
      <c r="F39" s="22"/>
    </row>
    <row r="40" spans="1:6" s="6" customFormat="1" x14ac:dyDescent="0.25">
      <c r="A40" s="22"/>
      <c r="B40" s="22"/>
      <c r="C40" s="22"/>
      <c r="D40" s="22"/>
      <c r="E40" s="22"/>
      <c r="F40" s="22"/>
    </row>
    <row r="41" spans="1:6" s="6" customFormat="1" x14ac:dyDescent="0.25">
      <c r="A41" s="22"/>
      <c r="B41" s="22"/>
      <c r="C41" s="22"/>
      <c r="D41" s="22"/>
      <c r="E41" s="22"/>
      <c r="F41" s="22"/>
    </row>
    <row r="42" spans="1:6" s="6" customFormat="1" x14ac:dyDescent="0.25">
      <c r="A42" s="22"/>
      <c r="B42" s="22"/>
      <c r="C42" s="22"/>
      <c r="D42" s="22"/>
      <c r="E42" s="22"/>
      <c r="F42" s="22"/>
    </row>
    <row r="43" spans="1:6" s="6" customFormat="1" x14ac:dyDescent="0.25">
      <c r="A43" s="22"/>
      <c r="B43" s="22"/>
      <c r="C43" s="22"/>
      <c r="D43" s="22"/>
      <c r="E43" s="22"/>
      <c r="F43" s="22"/>
    </row>
    <row r="44" spans="1:6" s="6" customFormat="1" x14ac:dyDescent="0.25">
      <c r="A44" s="22"/>
      <c r="B44" s="22"/>
      <c r="C44" s="22"/>
      <c r="D44" s="22"/>
      <c r="E44" s="22"/>
      <c r="F44" s="22"/>
    </row>
    <row r="45" spans="1:6" s="6" customFormat="1" x14ac:dyDescent="0.25">
      <c r="A45" s="22"/>
      <c r="B45" s="22"/>
      <c r="C45" s="22"/>
      <c r="D45" s="22"/>
      <c r="E45" s="22"/>
      <c r="F45" s="22"/>
    </row>
    <row r="46" spans="1:6" s="6" customFormat="1" x14ac:dyDescent="0.25">
      <c r="A46" s="22"/>
      <c r="B46" s="22"/>
      <c r="C46" s="22"/>
      <c r="D46" s="22"/>
      <c r="E46" s="22"/>
      <c r="F46" s="22"/>
    </row>
    <row r="47" spans="1:6" s="6" customFormat="1" x14ac:dyDescent="0.25">
      <c r="A47" s="22"/>
      <c r="B47" s="22"/>
      <c r="C47" s="22"/>
      <c r="D47" s="22"/>
      <c r="E47" s="22"/>
      <c r="F47" s="22"/>
    </row>
    <row r="48" spans="1:6" s="6" customFormat="1" x14ac:dyDescent="0.25">
      <c r="A48" s="22"/>
      <c r="B48" s="22"/>
      <c r="C48" s="22"/>
      <c r="D48" s="22"/>
      <c r="E48" s="22"/>
      <c r="F48" s="22"/>
    </row>
    <row r="49" spans="1:6" s="6" customFormat="1" x14ac:dyDescent="0.25">
      <c r="A49" s="22"/>
      <c r="B49" s="22"/>
      <c r="C49" s="22"/>
      <c r="D49" s="22"/>
      <c r="E49" s="22"/>
      <c r="F49" s="22"/>
    </row>
    <row r="50" spans="1:6" s="6" customFormat="1" x14ac:dyDescent="0.25">
      <c r="A50" s="22"/>
      <c r="B50" s="22"/>
      <c r="C50" s="22"/>
      <c r="D50" s="22"/>
      <c r="E50" s="22"/>
      <c r="F50" s="22"/>
    </row>
    <row r="51" spans="1:6" s="6" customFormat="1" x14ac:dyDescent="0.25">
      <c r="A51" s="22"/>
      <c r="B51" s="22"/>
      <c r="C51" s="22"/>
      <c r="D51" s="22"/>
      <c r="E51" s="22"/>
      <c r="F51" s="22"/>
    </row>
    <row r="52" spans="1:6" s="6" customFormat="1" x14ac:dyDescent="0.25">
      <c r="A52" s="22"/>
      <c r="B52" s="22"/>
      <c r="C52" s="22"/>
      <c r="D52" s="22"/>
      <c r="E52" s="22"/>
      <c r="F52" s="22"/>
    </row>
    <row r="53" spans="1:6" s="6" customFormat="1" x14ac:dyDescent="0.25">
      <c r="A53" s="22"/>
      <c r="B53" s="22"/>
      <c r="C53" s="22"/>
      <c r="D53" s="22"/>
      <c r="E53" s="22"/>
      <c r="F53" s="22"/>
    </row>
    <row r="54" spans="1:6" s="6" customFormat="1" x14ac:dyDescent="0.25">
      <c r="A54" s="22"/>
      <c r="B54" s="22"/>
      <c r="C54" s="22"/>
      <c r="D54" s="22"/>
      <c r="E54" s="22"/>
      <c r="F54" s="22"/>
    </row>
    <row r="55" spans="1:6" s="6" customFormat="1" x14ac:dyDescent="0.25">
      <c r="A55" s="22"/>
      <c r="B55" s="22"/>
      <c r="C55" s="22"/>
      <c r="D55" s="22"/>
      <c r="E55" s="22"/>
      <c r="F55" s="22"/>
    </row>
    <row r="56" spans="1:6" s="6" customFormat="1" x14ac:dyDescent="0.25">
      <c r="A56" s="22"/>
      <c r="B56" s="22"/>
      <c r="C56" s="22"/>
      <c r="D56" s="22"/>
      <c r="E56" s="22"/>
      <c r="F56" s="22"/>
    </row>
    <row r="57" spans="1:6" s="6" customFormat="1" x14ac:dyDescent="0.25">
      <c r="A57" s="22"/>
      <c r="B57" s="22"/>
      <c r="C57" s="22"/>
      <c r="D57" s="22"/>
      <c r="E57" s="22"/>
      <c r="F57" s="22"/>
    </row>
    <row r="58" spans="1:6" s="6" customFormat="1" x14ac:dyDescent="0.25">
      <c r="A58" s="22"/>
      <c r="B58" s="22"/>
      <c r="C58" s="22"/>
      <c r="D58" s="22"/>
      <c r="E58" s="22"/>
      <c r="F58" s="22"/>
    </row>
    <row r="59" spans="1:6" s="6" customFormat="1" x14ac:dyDescent="0.25">
      <c r="A59" s="22"/>
      <c r="B59" s="22"/>
      <c r="C59" s="22"/>
      <c r="D59" s="22"/>
      <c r="E59" s="22"/>
      <c r="F59" s="22"/>
    </row>
    <row r="60" spans="1:6" s="6" customFormat="1" x14ac:dyDescent="0.25">
      <c r="A60" s="22"/>
      <c r="B60" s="22"/>
      <c r="C60" s="22"/>
      <c r="D60" s="22"/>
      <c r="E60" s="22"/>
      <c r="F60" s="22"/>
    </row>
    <row r="61" spans="1:6" s="6" customFormat="1" x14ac:dyDescent="0.25">
      <c r="A61" s="22"/>
      <c r="B61" s="22"/>
      <c r="C61" s="22"/>
      <c r="D61" s="22"/>
      <c r="E61" s="22"/>
      <c r="F61" s="22"/>
    </row>
    <row r="62" spans="1:6" s="6" customFormat="1" x14ac:dyDescent="0.25">
      <c r="A62" s="22"/>
      <c r="B62" s="22"/>
      <c r="C62" s="22"/>
      <c r="D62" s="22"/>
      <c r="E62" s="22"/>
      <c r="F62" s="22"/>
    </row>
    <row r="63" spans="1:6" s="6" customFormat="1" x14ac:dyDescent="0.25">
      <c r="A63" s="22"/>
      <c r="B63" s="22"/>
      <c r="C63" s="22"/>
      <c r="D63" s="22"/>
      <c r="E63" s="22"/>
      <c r="F63" s="22"/>
    </row>
    <row r="64" spans="1:6" s="6" customFormat="1" x14ac:dyDescent="0.25">
      <c r="A64" s="22"/>
      <c r="B64" s="22"/>
      <c r="C64" s="22"/>
      <c r="D64" s="22"/>
      <c r="E64" s="22"/>
      <c r="F64" s="22"/>
    </row>
    <row r="65" spans="1:6" s="6" customFormat="1" x14ac:dyDescent="0.25">
      <c r="A65" s="22"/>
      <c r="B65" s="22"/>
      <c r="C65" s="22"/>
      <c r="D65" s="22"/>
      <c r="E65" s="22"/>
      <c r="F65" s="22"/>
    </row>
    <row r="66" spans="1:6" s="6" customFormat="1" x14ac:dyDescent="0.25">
      <c r="A66" s="22"/>
      <c r="B66" s="22"/>
      <c r="C66" s="22"/>
      <c r="D66" s="22"/>
      <c r="E66" s="22"/>
      <c r="F66" s="22"/>
    </row>
    <row r="67" spans="1:6" s="6" customFormat="1" x14ac:dyDescent="0.25">
      <c r="A67" s="22"/>
      <c r="B67" s="22"/>
      <c r="C67" s="22"/>
      <c r="D67" s="22"/>
      <c r="E67" s="22"/>
      <c r="F67" s="22"/>
    </row>
    <row r="68" spans="1:6" s="6" customFormat="1" x14ac:dyDescent="0.25">
      <c r="A68" s="22"/>
      <c r="B68" s="22"/>
      <c r="C68" s="22"/>
      <c r="D68" s="22"/>
      <c r="E68" s="22"/>
      <c r="F68" s="22"/>
    </row>
    <row r="69" spans="1:6" s="6" customFormat="1" x14ac:dyDescent="0.25">
      <c r="A69" s="22"/>
      <c r="B69" s="22"/>
      <c r="C69" s="22"/>
      <c r="D69" s="22"/>
      <c r="E69" s="22"/>
      <c r="F69" s="22"/>
    </row>
    <row r="70" spans="1:6" s="6" customFormat="1" x14ac:dyDescent="0.25">
      <c r="A70" s="22"/>
      <c r="B70" s="22"/>
      <c r="C70" s="22"/>
      <c r="D70" s="22"/>
      <c r="E70" s="22"/>
      <c r="F70" s="22"/>
    </row>
    <row r="71" spans="1:6" s="6" customFormat="1" x14ac:dyDescent="0.25">
      <c r="A71" s="22"/>
      <c r="B71" s="22"/>
      <c r="C71" s="22"/>
      <c r="D71" s="22"/>
      <c r="E71" s="22"/>
      <c r="F71" s="22"/>
    </row>
    <row r="72" spans="1:6" s="6" customFormat="1" x14ac:dyDescent="0.25">
      <c r="A72" s="22"/>
      <c r="B72" s="22"/>
      <c r="C72" s="22"/>
      <c r="D72" s="22"/>
      <c r="E72" s="22"/>
      <c r="F72" s="22"/>
    </row>
    <row r="73" spans="1:6" s="6" customFormat="1" x14ac:dyDescent="0.25">
      <c r="A73" s="22"/>
      <c r="B73" s="22"/>
      <c r="C73" s="22"/>
      <c r="D73" s="22"/>
      <c r="E73" s="22"/>
      <c r="F73" s="22"/>
    </row>
    <row r="74" spans="1:6" s="6" customFormat="1" x14ac:dyDescent="0.25">
      <c r="A74" s="22"/>
      <c r="B74" s="22"/>
      <c r="C74" s="22"/>
      <c r="D74" s="22"/>
      <c r="E74" s="22"/>
      <c r="F74" s="22"/>
    </row>
    <row r="75" spans="1:6" s="6" customFormat="1" x14ac:dyDescent="0.25">
      <c r="A75" s="22"/>
      <c r="B75" s="22"/>
      <c r="C75" s="22"/>
      <c r="D75" s="22"/>
      <c r="E75" s="22"/>
      <c r="F75" s="22"/>
    </row>
    <row r="76" spans="1:6" s="6" customFormat="1" x14ac:dyDescent="0.25">
      <c r="A76" s="22"/>
      <c r="B76" s="22"/>
      <c r="C76" s="22"/>
      <c r="D76" s="22"/>
      <c r="E76" s="22"/>
      <c r="F76" s="22"/>
    </row>
    <row r="77" spans="1:6" s="6" customFormat="1" x14ac:dyDescent="0.25">
      <c r="A77" s="22"/>
      <c r="B77" s="22"/>
      <c r="C77" s="22"/>
      <c r="D77" s="22"/>
      <c r="E77" s="22"/>
      <c r="F77" s="22"/>
    </row>
    <row r="78" spans="1:6" s="6" customFormat="1" x14ac:dyDescent="0.25">
      <c r="A78" s="22"/>
      <c r="B78" s="22"/>
      <c r="C78" s="22"/>
      <c r="D78" s="22"/>
      <c r="E78" s="22"/>
      <c r="F78" s="22"/>
    </row>
    <row r="79" spans="1:6" s="6" customFormat="1" x14ac:dyDescent="0.25">
      <c r="A79" s="22"/>
      <c r="B79" s="22"/>
      <c r="C79" s="22"/>
      <c r="D79" s="22"/>
      <c r="E79" s="22"/>
      <c r="F79" s="22"/>
    </row>
    <row r="80" spans="1:6" s="6" customFormat="1" x14ac:dyDescent="0.25">
      <c r="A80" s="22"/>
      <c r="B80" s="22"/>
      <c r="C80" s="22"/>
      <c r="D80" s="22"/>
      <c r="E80" s="22"/>
      <c r="F80" s="22"/>
    </row>
    <row r="81" spans="1:6" s="6" customFormat="1" x14ac:dyDescent="0.25">
      <c r="A81" s="22"/>
      <c r="B81" s="22"/>
      <c r="C81" s="22"/>
      <c r="D81" s="22"/>
      <c r="E81" s="22"/>
      <c r="F81" s="22"/>
    </row>
    <row r="82" spans="1:6" s="6" customFormat="1" x14ac:dyDescent="0.25">
      <c r="A82" s="22"/>
      <c r="B82" s="22"/>
      <c r="C82" s="22"/>
      <c r="D82" s="22"/>
      <c r="E82" s="22"/>
      <c r="F82" s="22"/>
    </row>
    <row r="83" spans="1:6" s="6" customFormat="1" x14ac:dyDescent="0.25">
      <c r="A83" s="22"/>
      <c r="B83" s="22"/>
      <c r="C83" s="22"/>
      <c r="D83" s="22"/>
      <c r="E83" s="22"/>
      <c r="F83" s="22"/>
    </row>
    <row r="84" spans="1:6" s="6" customFormat="1" x14ac:dyDescent="0.25">
      <c r="A84" s="22"/>
      <c r="B84" s="22"/>
      <c r="C84" s="22"/>
      <c r="D84" s="22"/>
      <c r="E84" s="22"/>
      <c r="F84" s="22"/>
    </row>
    <row r="85" spans="1:6" s="6" customFormat="1" x14ac:dyDescent="0.25">
      <c r="A85" s="22"/>
      <c r="B85" s="22"/>
      <c r="C85" s="22"/>
      <c r="D85" s="22"/>
      <c r="E85" s="22"/>
      <c r="F85" s="22"/>
    </row>
    <row r="86" spans="1:6" s="6" customFormat="1" x14ac:dyDescent="0.25">
      <c r="A86" s="22"/>
      <c r="B86" s="22"/>
      <c r="C86" s="22"/>
      <c r="D86" s="22"/>
      <c r="E86" s="22"/>
      <c r="F86" s="22"/>
    </row>
    <row r="87" spans="1:6" s="6" customFormat="1" x14ac:dyDescent="0.25">
      <c r="A87" s="22"/>
      <c r="B87" s="22"/>
      <c r="C87" s="22"/>
      <c r="D87" s="22"/>
      <c r="E87" s="22"/>
      <c r="F87" s="22"/>
    </row>
    <row r="88" spans="1:6" s="6" customFormat="1" x14ac:dyDescent="0.25">
      <c r="A88" s="22"/>
      <c r="B88" s="22"/>
      <c r="C88" s="22"/>
      <c r="D88" s="22"/>
      <c r="E88" s="22"/>
      <c r="F88" s="22"/>
    </row>
    <row r="89" spans="1:6" s="6" customFormat="1" x14ac:dyDescent="0.25">
      <c r="A89" s="22"/>
      <c r="B89" s="22"/>
      <c r="C89" s="22"/>
      <c r="D89" s="22"/>
      <c r="E89" s="22"/>
      <c r="F89" s="22"/>
    </row>
    <row r="90" spans="1:6" s="6" customFormat="1" x14ac:dyDescent="0.25">
      <c r="A90" s="22"/>
      <c r="B90" s="22"/>
      <c r="C90" s="22"/>
      <c r="D90" s="22"/>
      <c r="E90" s="22"/>
      <c r="F90" s="22"/>
    </row>
    <row r="91" spans="1:6" s="6" customFormat="1" x14ac:dyDescent="0.25">
      <c r="A91" s="22"/>
      <c r="B91" s="22"/>
      <c r="C91" s="22"/>
      <c r="D91" s="22"/>
      <c r="E91" s="22"/>
      <c r="F91" s="22"/>
    </row>
    <row r="92" spans="1:6" s="6" customFormat="1" x14ac:dyDescent="0.25">
      <c r="A92" s="22"/>
      <c r="B92" s="22"/>
      <c r="C92" s="22"/>
      <c r="D92" s="22"/>
      <c r="E92" s="22"/>
      <c r="F92" s="22"/>
    </row>
    <row r="93" spans="1:6" s="6" customFormat="1" x14ac:dyDescent="0.25">
      <c r="A93" s="22"/>
      <c r="B93" s="22"/>
      <c r="C93" s="22"/>
      <c r="D93" s="22"/>
      <c r="E93" s="22"/>
      <c r="F93" s="22"/>
    </row>
    <row r="94" spans="1:6" s="6" customFormat="1" x14ac:dyDescent="0.25">
      <c r="A94" s="22"/>
      <c r="B94" s="22"/>
      <c r="C94" s="22"/>
      <c r="D94" s="22"/>
      <c r="E94" s="22"/>
      <c r="F94" s="22"/>
    </row>
    <row r="95" spans="1:6" s="6" customFormat="1" x14ac:dyDescent="0.25">
      <c r="A95" s="22"/>
      <c r="B95" s="22"/>
      <c r="C95" s="22"/>
      <c r="D95" s="22"/>
      <c r="E95" s="22"/>
      <c r="F95" s="22"/>
    </row>
    <row r="96" spans="1:6" s="6" customFormat="1" x14ac:dyDescent="0.25">
      <c r="A96" s="22"/>
      <c r="B96" s="22"/>
      <c r="C96" s="22"/>
      <c r="D96" s="22"/>
      <c r="E96" s="22"/>
      <c r="F96" s="22"/>
    </row>
    <row r="97" spans="1:6" s="6" customFormat="1" x14ac:dyDescent="0.25">
      <c r="A97" s="22"/>
      <c r="B97" s="22"/>
      <c r="C97" s="22"/>
      <c r="D97" s="22"/>
      <c r="E97" s="22"/>
      <c r="F97" s="22"/>
    </row>
    <row r="98" spans="1:6" s="6" customFormat="1" x14ac:dyDescent="0.25">
      <c r="A98" s="22"/>
      <c r="B98" s="22"/>
      <c r="C98" s="22"/>
      <c r="D98" s="22"/>
      <c r="E98" s="22"/>
      <c r="F98" s="22"/>
    </row>
    <row r="99" spans="1:6" s="6" customFormat="1" x14ac:dyDescent="0.25">
      <c r="A99" s="22"/>
      <c r="B99" s="22"/>
      <c r="C99" s="22"/>
      <c r="D99" s="22"/>
      <c r="E99" s="22"/>
      <c r="F99" s="22"/>
    </row>
    <row r="100" spans="1:6" s="6" customFormat="1" x14ac:dyDescent="0.25">
      <c r="A100" s="22"/>
      <c r="B100" s="22"/>
      <c r="C100" s="22"/>
      <c r="D100" s="22"/>
      <c r="E100" s="22"/>
      <c r="F100" s="22"/>
    </row>
    <row r="101" spans="1:6" s="6" customFormat="1" x14ac:dyDescent="0.25">
      <c r="A101" s="22"/>
      <c r="B101" s="22"/>
      <c r="C101" s="22"/>
      <c r="D101" s="22"/>
      <c r="E101" s="22"/>
      <c r="F101" s="22"/>
    </row>
    <row r="102" spans="1:6" s="6" customFormat="1" x14ac:dyDescent="0.25">
      <c r="A102" s="22"/>
      <c r="B102" s="22"/>
      <c r="C102" s="22"/>
      <c r="D102" s="22"/>
      <c r="E102" s="22"/>
      <c r="F102" s="22"/>
    </row>
    <row r="103" spans="1:6" s="6" customFormat="1" x14ac:dyDescent="0.25">
      <c r="A103" s="22"/>
      <c r="B103" s="22"/>
      <c r="C103" s="22"/>
      <c r="D103" s="22"/>
      <c r="E103" s="22"/>
      <c r="F103" s="22"/>
    </row>
    <row r="104" spans="1:6" s="6" customFormat="1" x14ac:dyDescent="0.25">
      <c r="A104" s="22"/>
      <c r="B104" s="22"/>
      <c r="C104" s="22"/>
      <c r="D104" s="22"/>
      <c r="E104" s="22"/>
      <c r="F104" s="22"/>
    </row>
    <row r="105" spans="1:6" s="6" customFormat="1" x14ac:dyDescent="0.25">
      <c r="A105" s="22"/>
      <c r="B105" s="22"/>
      <c r="C105" s="22"/>
      <c r="D105" s="22"/>
      <c r="E105" s="22"/>
      <c r="F105" s="22"/>
    </row>
    <row r="106" spans="1:6" s="6" customFormat="1" x14ac:dyDescent="0.25">
      <c r="A106" s="22"/>
      <c r="B106" s="22"/>
      <c r="C106" s="22"/>
      <c r="D106" s="22"/>
      <c r="E106" s="22"/>
      <c r="F106" s="22"/>
    </row>
    <row r="107" spans="1:6" s="6" customFormat="1" x14ac:dyDescent="0.25">
      <c r="A107" s="22"/>
      <c r="B107" s="22"/>
      <c r="C107" s="22"/>
      <c r="D107" s="22"/>
      <c r="E107" s="22"/>
      <c r="F107" s="22"/>
    </row>
    <row r="108" spans="1:6" s="6" customFormat="1" x14ac:dyDescent="0.25">
      <c r="A108" s="22"/>
      <c r="B108" s="22"/>
      <c r="C108" s="22"/>
      <c r="D108" s="22"/>
      <c r="E108" s="22"/>
      <c r="F108" s="22"/>
    </row>
    <row r="109" spans="1:6" s="6" customFormat="1" x14ac:dyDescent="0.25">
      <c r="A109" s="22"/>
      <c r="B109" s="22"/>
      <c r="C109" s="22"/>
      <c r="D109" s="22"/>
      <c r="E109" s="22"/>
      <c r="F109" s="22"/>
    </row>
    <row r="110" spans="1:6" s="6" customFormat="1" x14ac:dyDescent="0.25">
      <c r="A110" s="22"/>
      <c r="B110" s="22"/>
      <c r="C110" s="22"/>
      <c r="D110" s="22"/>
      <c r="E110" s="22"/>
      <c r="F110" s="22"/>
    </row>
    <row r="111" spans="1:6" s="6" customFormat="1" x14ac:dyDescent="0.25">
      <c r="A111" s="22"/>
      <c r="B111" s="22"/>
      <c r="C111" s="22"/>
      <c r="D111" s="22"/>
      <c r="E111" s="22"/>
      <c r="F111" s="22"/>
    </row>
    <row r="112" spans="1:6" s="6" customFormat="1" x14ac:dyDescent="0.25">
      <c r="A112" s="22"/>
      <c r="B112" s="22"/>
      <c r="C112" s="22"/>
      <c r="D112" s="22"/>
      <c r="E112" s="22"/>
      <c r="F112" s="22"/>
    </row>
    <row r="113" spans="1:6" s="6" customFormat="1" x14ac:dyDescent="0.25">
      <c r="A113" s="22"/>
      <c r="B113" s="22"/>
      <c r="C113" s="22"/>
      <c r="D113" s="22"/>
      <c r="E113" s="22"/>
      <c r="F113" s="22"/>
    </row>
    <row r="114" spans="1:6" s="6" customFormat="1" x14ac:dyDescent="0.25">
      <c r="A114" s="22"/>
      <c r="B114" s="22"/>
      <c r="C114" s="22"/>
      <c r="D114" s="22"/>
      <c r="E114" s="22"/>
      <c r="F114" s="22"/>
    </row>
    <row r="115" spans="1:6" s="6" customFormat="1" x14ac:dyDescent="0.25">
      <c r="A115" s="22"/>
      <c r="B115" s="22"/>
      <c r="C115" s="22"/>
      <c r="D115" s="22"/>
      <c r="E115" s="22"/>
      <c r="F115" s="22"/>
    </row>
    <row r="116" spans="1:6" s="6" customFormat="1" x14ac:dyDescent="0.25">
      <c r="A116" s="22"/>
      <c r="B116" s="22"/>
      <c r="C116" s="22"/>
      <c r="D116" s="22"/>
      <c r="E116" s="22"/>
      <c r="F116" s="22"/>
    </row>
    <row r="117" spans="1:6" s="6" customFormat="1" x14ac:dyDescent="0.25">
      <c r="A117" s="22"/>
      <c r="B117" s="22"/>
      <c r="C117" s="22"/>
      <c r="D117" s="22"/>
      <c r="E117" s="22"/>
      <c r="F117" s="22"/>
    </row>
    <row r="118" spans="1:6" s="6" customFormat="1" x14ac:dyDescent="0.25">
      <c r="A118" s="22"/>
      <c r="B118" s="22"/>
      <c r="C118" s="22"/>
      <c r="D118" s="22"/>
      <c r="E118" s="22"/>
      <c r="F118" s="22"/>
    </row>
    <row r="119" spans="1:6" s="6" customFormat="1" x14ac:dyDescent="0.25">
      <c r="A119" s="22"/>
      <c r="B119" s="22"/>
      <c r="C119" s="22"/>
      <c r="D119" s="22"/>
      <c r="E119" s="22"/>
      <c r="F119" s="22"/>
    </row>
    <row r="120" spans="1:6" s="6" customFormat="1" x14ac:dyDescent="0.25">
      <c r="A120" s="22"/>
      <c r="B120" s="22"/>
      <c r="C120" s="22"/>
      <c r="D120" s="22"/>
      <c r="E120" s="22"/>
      <c r="F120" s="22"/>
    </row>
    <row r="121" spans="1:6" s="6" customFormat="1" x14ac:dyDescent="0.25">
      <c r="A121" s="22"/>
      <c r="B121" s="22"/>
      <c r="C121" s="22"/>
      <c r="D121" s="22"/>
      <c r="E121" s="22"/>
      <c r="F121" s="22"/>
    </row>
    <row r="122" spans="1:6" s="6" customFormat="1" x14ac:dyDescent="0.25">
      <c r="A122" s="22"/>
      <c r="B122" s="22"/>
      <c r="C122" s="22"/>
      <c r="D122" s="22"/>
      <c r="E122" s="22"/>
      <c r="F122" s="22"/>
    </row>
    <row r="123" spans="1:6" s="6" customFormat="1" x14ac:dyDescent="0.25">
      <c r="A123" s="22"/>
      <c r="B123" s="22"/>
      <c r="C123" s="22"/>
      <c r="D123" s="22"/>
      <c r="E123" s="22"/>
      <c r="F123" s="22"/>
    </row>
    <row r="124" spans="1:6" s="6" customFormat="1" x14ac:dyDescent="0.25">
      <c r="A124" s="22"/>
      <c r="B124" s="22"/>
      <c r="C124" s="22"/>
      <c r="D124" s="22"/>
      <c r="E124" s="22"/>
      <c r="F124" s="22"/>
    </row>
    <row r="125" spans="1:6" s="6" customFormat="1" x14ac:dyDescent="0.25">
      <c r="A125" s="22"/>
      <c r="B125" s="22"/>
      <c r="C125" s="22"/>
      <c r="D125" s="22"/>
      <c r="E125" s="22"/>
      <c r="F125" s="22"/>
    </row>
    <row r="126" spans="1:6" s="6" customFormat="1" x14ac:dyDescent="0.25">
      <c r="A126" s="22"/>
      <c r="B126" s="22"/>
      <c r="C126" s="22"/>
      <c r="D126" s="22"/>
      <c r="E126" s="22"/>
      <c r="F126" s="22"/>
    </row>
    <row r="127" spans="1:6" s="6" customFormat="1" x14ac:dyDescent="0.25">
      <c r="A127" s="22"/>
      <c r="B127" s="22"/>
      <c r="C127" s="22"/>
      <c r="D127" s="22"/>
      <c r="E127" s="22"/>
      <c r="F127" s="22"/>
    </row>
    <row r="128" spans="1:6" s="6" customFormat="1" x14ac:dyDescent="0.25">
      <c r="A128" s="22"/>
      <c r="B128" s="22"/>
      <c r="C128" s="22"/>
      <c r="D128" s="22"/>
      <c r="E128" s="22"/>
      <c r="F128" s="22"/>
    </row>
    <row r="129" spans="1:6" s="6" customFormat="1" x14ac:dyDescent="0.25">
      <c r="A129" s="22"/>
      <c r="B129" s="22"/>
      <c r="C129" s="22"/>
      <c r="D129" s="22"/>
      <c r="E129" s="22"/>
      <c r="F129" s="22"/>
    </row>
    <row r="130" spans="1:6" s="6" customFormat="1" x14ac:dyDescent="0.25">
      <c r="A130" s="22"/>
      <c r="B130" s="22"/>
      <c r="C130" s="22"/>
      <c r="D130" s="22"/>
      <c r="E130" s="22"/>
      <c r="F130" s="22"/>
    </row>
    <row r="131" spans="1:6" s="6" customFormat="1" x14ac:dyDescent="0.25">
      <c r="A131" s="22"/>
      <c r="B131" s="22"/>
      <c r="C131" s="22"/>
      <c r="D131" s="22"/>
      <c r="E131" s="22"/>
      <c r="F131" s="22"/>
    </row>
    <row r="132" spans="1:6" s="6" customFormat="1" x14ac:dyDescent="0.25">
      <c r="A132" s="22"/>
      <c r="B132" s="22"/>
      <c r="C132" s="22"/>
      <c r="D132" s="22"/>
      <c r="E132" s="22"/>
      <c r="F132" s="22"/>
    </row>
    <row r="133" spans="1:6" s="6" customFormat="1" x14ac:dyDescent="0.25">
      <c r="A133" s="22"/>
      <c r="B133" s="22"/>
      <c r="C133" s="22"/>
      <c r="D133" s="22"/>
      <c r="E133" s="22"/>
      <c r="F133" s="22"/>
    </row>
    <row r="134" spans="1:6" s="6" customFormat="1" x14ac:dyDescent="0.25">
      <c r="A134" s="22"/>
      <c r="B134" s="22"/>
      <c r="C134" s="22"/>
      <c r="D134" s="22"/>
      <c r="E134" s="22"/>
      <c r="F134" s="22"/>
    </row>
    <row r="135" spans="1:6" s="6" customFormat="1" x14ac:dyDescent="0.25">
      <c r="A135" s="22"/>
      <c r="B135" s="22"/>
      <c r="C135" s="22"/>
      <c r="D135" s="22"/>
      <c r="E135" s="22"/>
      <c r="F135" s="22"/>
    </row>
    <row r="136" spans="1:6" s="6" customFormat="1" x14ac:dyDescent="0.25">
      <c r="A136" s="22"/>
      <c r="B136" s="22"/>
      <c r="C136" s="22"/>
      <c r="D136" s="22"/>
      <c r="E136" s="22"/>
      <c r="F136" s="22"/>
    </row>
    <row r="137" spans="1:6" s="6" customFormat="1" x14ac:dyDescent="0.25">
      <c r="A137" s="22"/>
      <c r="B137" s="22"/>
      <c r="C137" s="22"/>
      <c r="D137" s="22"/>
      <c r="E137" s="22"/>
      <c r="F137" s="22"/>
    </row>
    <row r="138" spans="1:6" s="6" customFormat="1" x14ac:dyDescent="0.25">
      <c r="A138" s="22"/>
      <c r="B138" s="22"/>
      <c r="C138" s="22"/>
      <c r="D138" s="22"/>
      <c r="E138" s="22"/>
      <c r="F138" s="22"/>
    </row>
    <row r="139" spans="1:6" s="6" customFormat="1" x14ac:dyDescent="0.25">
      <c r="A139" s="22"/>
      <c r="B139" s="22"/>
      <c r="C139" s="22"/>
      <c r="D139" s="22"/>
      <c r="E139" s="22"/>
      <c r="F139" s="22"/>
    </row>
    <row r="140" spans="1:6" s="6" customFormat="1" x14ac:dyDescent="0.25">
      <c r="A140" s="22"/>
      <c r="B140" s="22"/>
      <c r="C140" s="22"/>
      <c r="D140" s="22"/>
      <c r="E140" s="22"/>
      <c r="F140" s="22"/>
    </row>
    <row r="141" spans="1:6" s="6" customFormat="1" x14ac:dyDescent="0.25">
      <c r="A141" s="22"/>
      <c r="B141" s="22"/>
      <c r="C141" s="22"/>
      <c r="D141" s="22"/>
      <c r="E141" s="22"/>
      <c r="F141" s="22"/>
    </row>
    <row r="142" spans="1:6" s="6" customFormat="1" x14ac:dyDescent="0.25">
      <c r="A142" s="22"/>
      <c r="B142" s="22"/>
      <c r="C142" s="22"/>
      <c r="D142" s="22"/>
      <c r="E142" s="22"/>
      <c r="F142" s="22"/>
    </row>
    <row r="143" spans="1:6" s="6" customFormat="1" x14ac:dyDescent="0.25">
      <c r="A143" s="22"/>
      <c r="B143" s="22"/>
      <c r="C143" s="22"/>
      <c r="D143" s="22"/>
      <c r="E143" s="22"/>
      <c r="F143" s="22"/>
    </row>
    <row r="144" spans="1:6" s="6" customFormat="1" x14ac:dyDescent="0.25">
      <c r="A144" s="22"/>
      <c r="B144" s="22"/>
      <c r="C144" s="22"/>
      <c r="D144" s="22"/>
      <c r="E144" s="22"/>
      <c r="F144" s="22"/>
    </row>
    <row r="145" spans="1:6" s="6" customFormat="1" x14ac:dyDescent="0.25">
      <c r="A145" s="22"/>
      <c r="B145" s="22"/>
      <c r="C145" s="22"/>
      <c r="D145" s="22"/>
      <c r="E145" s="22"/>
      <c r="F145" s="22"/>
    </row>
    <row r="146" spans="1:6" s="6" customFormat="1" x14ac:dyDescent="0.25">
      <c r="A146" s="22"/>
      <c r="B146" s="22"/>
      <c r="C146" s="22"/>
      <c r="D146" s="22"/>
      <c r="E146" s="22"/>
      <c r="F146" s="22"/>
    </row>
    <row r="147" spans="1:6" s="6" customFormat="1" x14ac:dyDescent="0.25">
      <c r="A147" s="22"/>
      <c r="B147" s="22"/>
      <c r="C147" s="22"/>
      <c r="D147" s="22"/>
      <c r="E147" s="22"/>
      <c r="F147" s="22"/>
    </row>
    <row r="148" spans="1:6" s="6" customFormat="1" x14ac:dyDescent="0.25">
      <c r="A148" s="22"/>
      <c r="B148" s="22"/>
      <c r="C148" s="22"/>
      <c r="D148" s="22"/>
      <c r="E148" s="22"/>
      <c r="F148" s="22"/>
    </row>
    <row r="149" spans="1:6" s="6" customFormat="1" x14ac:dyDescent="0.25">
      <c r="A149" s="22"/>
      <c r="B149" s="22"/>
      <c r="C149" s="22"/>
      <c r="D149" s="22"/>
      <c r="E149" s="22"/>
      <c r="F149" s="22"/>
    </row>
    <row r="150" spans="1:6" s="6" customFormat="1" x14ac:dyDescent="0.25">
      <c r="A150" s="22"/>
      <c r="B150" s="22"/>
      <c r="C150" s="22"/>
      <c r="D150" s="22"/>
      <c r="E150" s="22"/>
      <c r="F150" s="22"/>
    </row>
    <row r="151" spans="1:6" s="6" customFormat="1" x14ac:dyDescent="0.25">
      <c r="A151" s="22"/>
      <c r="B151" s="22"/>
      <c r="C151" s="22"/>
      <c r="D151" s="22"/>
      <c r="E151" s="22"/>
      <c r="F151" s="22"/>
    </row>
    <row r="152" spans="1:6" s="6" customFormat="1" x14ac:dyDescent="0.25">
      <c r="A152" s="22"/>
      <c r="B152" s="22"/>
      <c r="C152" s="22"/>
      <c r="D152" s="22"/>
      <c r="E152" s="22"/>
      <c r="F152" s="22"/>
    </row>
    <row r="153" spans="1:6" s="6" customFormat="1" x14ac:dyDescent="0.25">
      <c r="A153" s="22"/>
      <c r="B153" s="22"/>
      <c r="C153" s="22"/>
      <c r="D153" s="22"/>
      <c r="E153" s="22"/>
      <c r="F153" s="22"/>
    </row>
    <row r="154" spans="1:6" s="6" customFormat="1" x14ac:dyDescent="0.25">
      <c r="A154" s="22"/>
      <c r="B154" s="22"/>
      <c r="C154" s="22"/>
      <c r="D154" s="22"/>
      <c r="E154" s="22"/>
      <c r="F154" s="22"/>
    </row>
    <row r="155" spans="1:6" s="6" customFormat="1" x14ac:dyDescent="0.25">
      <c r="A155" s="22"/>
      <c r="B155" s="22"/>
      <c r="C155" s="22"/>
      <c r="D155" s="22"/>
      <c r="E155" s="22"/>
      <c r="F155" s="22"/>
    </row>
    <row r="156" spans="1:6" s="6" customFormat="1" x14ac:dyDescent="0.25">
      <c r="A156" s="22"/>
      <c r="B156" s="22"/>
      <c r="C156" s="22"/>
      <c r="D156" s="22"/>
      <c r="E156" s="22"/>
      <c r="F156" s="22"/>
    </row>
    <row r="157" spans="1:6" s="6" customFormat="1" x14ac:dyDescent="0.25">
      <c r="A157" s="22"/>
      <c r="B157" s="22"/>
      <c r="C157" s="22"/>
      <c r="D157" s="22"/>
      <c r="E157" s="22"/>
      <c r="F157" s="22"/>
    </row>
    <row r="158" spans="1:6" s="6" customFormat="1" x14ac:dyDescent="0.25">
      <c r="A158" s="22"/>
      <c r="B158" s="22"/>
      <c r="C158" s="22"/>
      <c r="D158" s="22"/>
      <c r="E158" s="22"/>
      <c r="F158" s="22"/>
    </row>
    <row r="159" spans="1:6" s="6" customFormat="1" x14ac:dyDescent="0.25">
      <c r="A159" s="22"/>
      <c r="B159" s="22"/>
      <c r="C159" s="22"/>
      <c r="D159" s="22"/>
      <c r="E159" s="22"/>
      <c r="F159" s="22"/>
    </row>
    <row r="160" spans="1:6" s="6" customFormat="1" x14ac:dyDescent="0.25">
      <c r="A160" s="22"/>
      <c r="B160" s="22"/>
      <c r="C160" s="22"/>
      <c r="D160" s="22"/>
      <c r="E160" s="22"/>
      <c r="F160" s="22"/>
    </row>
    <row r="161" spans="1:6" s="6" customFormat="1" x14ac:dyDescent="0.25">
      <c r="A161" s="22"/>
      <c r="B161" s="22"/>
      <c r="C161" s="22"/>
      <c r="D161" s="22"/>
      <c r="E161" s="22"/>
      <c r="F161" s="22"/>
    </row>
    <row r="162" spans="1:6" s="6" customFormat="1" x14ac:dyDescent="0.25">
      <c r="A162" s="22"/>
      <c r="B162" s="22"/>
      <c r="C162" s="22"/>
      <c r="D162" s="22"/>
      <c r="E162" s="22"/>
      <c r="F162" s="22"/>
    </row>
    <row r="163" spans="1:6" s="6" customFormat="1" x14ac:dyDescent="0.25">
      <c r="A163" s="22"/>
      <c r="B163" s="22"/>
      <c r="C163" s="22"/>
      <c r="D163" s="22"/>
      <c r="E163" s="22"/>
      <c r="F163" s="22"/>
    </row>
    <row r="164" spans="1:6" s="6" customFormat="1" x14ac:dyDescent="0.25">
      <c r="A164" s="22"/>
      <c r="B164" s="22"/>
      <c r="C164" s="22"/>
      <c r="D164" s="22"/>
      <c r="E164" s="22"/>
      <c r="F164" s="22"/>
    </row>
    <row r="165" spans="1:6" s="6" customFormat="1" x14ac:dyDescent="0.25">
      <c r="A165" s="22"/>
      <c r="B165" s="22"/>
      <c r="C165" s="22"/>
      <c r="D165" s="22"/>
      <c r="E165" s="22"/>
      <c r="F165" s="22"/>
    </row>
    <row r="166" spans="1:6" s="6" customFormat="1" x14ac:dyDescent="0.25">
      <c r="A166" s="22"/>
      <c r="B166" s="22"/>
      <c r="C166" s="22"/>
      <c r="D166" s="22"/>
      <c r="E166" s="22"/>
      <c r="F166" s="22"/>
    </row>
    <row r="167" spans="1:6" s="6" customFormat="1" x14ac:dyDescent="0.25">
      <c r="A167" s="22"/>
      <c r="B167" s="22"/>
      <c r="C167" s="22"/>
      <c r="D167" s="22"/>
      <c r="E167" s="22"/>
      <c r="F167" s="22"/>
    </row>
    <row r="168" spans="1:6" s="6" customFormat="1" x14ac:dyDescent="0.25">
      <c r="A168" s="22"/>
      <c r="B168" s="22"/>
      <c r="C168" s="22"/>
      <c r="D168" s="22"/>
      <c r="E168" s="22"/>
      <c r="F168" s="22"/>
    </row>
    <row r="169" spans="1:6" s="6" customFormat="1" x14ac:dyDescent="0.25">
      <c r="A169" s="22"/>
      <c r="B169" s="22"/>
      <c r="C169" s="22"/>
      <c r="D169" s="22"/>
      <c r="E169" s="22"/>
      <c r="F169" s="22"/>
    </row>
    <row r="170" spans="1:6" s="6" customFormat="1" x14ac:dyDescent="0.25">
      <c r="A170" s="22"/>
      <c r="B170" s="22"/>
      <c r="C170" s="22"/>
      <c r="D170" s="22"/>
      <c r="E170" s="22"/>
      <c r="F170" s="22"/>
    </row>
    <row r="171" spans="1:6" s="6" customFormat="1" x14ac:dyDescent="0.25">
      <c r="A171" s="22"/>
      <c r="B171" s="22"/>
      <c r="C171" s="22"/>
      <c r="D171" s="22"/>
      <c r="E171" s="22"/>
      <c r="F171" s="22"/>
    </row>
    <row r="172" spans="1:6" s="6" customFormat="1" x14ac:dyDescent="0.25">
      <c r="A172" s="22"/>
      <c r="B172" s="22"/>
      <c r="C172" s="22"/>
      <c r="D172" s="22"/>
      <c r="E172" s="22"/>
      <c r="F172" s="22"/>
    </row>
    <row r="173" spans="1:6" s="6" customFormat="1" x14ac:dyDescent="0.25">
      <c r="A173" s="22"/>
      <c r="B173" s="22"/>
      <c r="C173" s="22"/>
      <c r="D173" s="22"/>
      <c r="E173" s="22"/>
      <c r="F173" s="22"/>
    </row>
    <row r="174" spans="1:6" s="6" customFormat="1" x14ac:dyDescent="0.25">
      <c r="A174" s="22"/>
      <c r="B174" s="22"/>
      <c r="C174" s="22"/>
      <c r="D174" s="22"/>
      <c r="E174" s="22"/>
      <c r="F174" s="22"/>
    </row>
    <row r="175" spans="1:6" s="6" customFormat="1" x14ac:dyDescent="0.25">
      <c r="A175" s="22"/>
      <c r="B175" s="22"/>
      <c r="C175" s="22"/>
      <c r="D175" s="22"/>
      <c r="E175" s="22"/>
      <c r="F175" s="22"/>
    </row>
    <row r="176" spans="1:6" s="6" customFormat="1" x14ac:dyDescent="0.25">
      <c r="A176" s="22"/>
      <c r="B176" s="22"/>
      <c r="C176" s="22"/>
      <c r="D176" s="22"/>
      <c r="E176" s="22"/>
      <c r="F176" s="22"/>
    </row>
    <row r="177" spans="1:6" s="6" customFormat="1" x14ac:dyDescent="0.25">
      <c r="A177" s="22"/>
      <c r="B177" s="22"/>
      <c r="C177" s="22"/>
      <c r="D177" s="22"/>
      <c r="E177" s="22"/>
      <c r="F177" s="22"/>
    </row>
    <row r="178" spans="1:6" s="6" customFormat="1" x14ac:dyDescent="0.25">
      <c r="A178" s="22"/>
      <c r="B178" s="22"/>
      <c r="C178" s="22"/>
      <c r="D178" s="22"/>
      <c r="E178" s="22"/>
      <c r="F178" s="22"/>
    </row>
    <row r="179" spans="1:6" s="6" customFormat="1" x14ac:dyDescent="0.25">
      <c r="A179" s="22"/>
      <c r="B179" s="22"/>
      <c r="C179" s="22"/>
      <c r="D179" s="22"/>
      <c r="E179" s="22"/>
      <c r="F179" s="22"/>
    </row>
    <row r="180" spans="1:6" s="6" customFormat="1" x14ac:dyDescent="0.25">
      <c r="A180" s="22"/>
      <c r="B180" s="22"/>
      <c r="C180" s="22"/>
      <c r="D180" s="22"/>
      <c r="E180" s="22"/>
      <c r="F180" s="22"/>
    </row>
    <row r="181" spans="1:6" s="6" customFormat="1" x14ac:dyDescent="0.25">
      <c r="A181" s="22"/>
      <c r="B181" s="22"/>
      <c r="C181" s="22"/>
      <c r="D181" s="22"/>
      <c r="E181" s="22"/>
      <c r="F181" s="22"/>
    </row>
    <row r="182" spans="1:6" s="6" customFormat="1" x14ac:dyDescent="0.25">
      <c r="A182" s="22"/>
      <c r="B182" s="22"/>
      <c r="C182" s="22"/>
      <c r="D182" s="22"/>
      <c r="E182" s="22"/>
      <c r="F182" s="22"/>
    </row>
    <row r="183" spans="1:6" s="6" customFormat="1" x14ac:dyDescent="0.25">
      <c r="A183" s="22"/>
      <c r="B183" s="22"/>
      <c r="C183" s="22"/>
      <c r="D183" s="22"/>
      <c r="E183" s="22"/>
      <c r="F183" s="22"/>
    </row>
    <row r="184" spans="1:6" s="6" customFormat="1" x14ac:dyDescent="0.25">
      <c r="A184" s="22"/>
      <c r="B184" s="22"/>
      <c r="C184" s="22"/>
      <c r="D184" s="22"/>
      <c r="E184" s="22"/>
      <c r="F184" s="22"/>
    </row>
    <row r="185" spans="1:6" s="6" customFormat="1" x14ac:dyDescent="0.25">
      <c r="A185" s="22"/>
      <c r="B185" s="22"/>
      <c r="C185" s="22"/>
      <c r="D185" s="22"/>
      <c r="E185" s="22"/>
      <c r="F185" s="22"/>
    </row>
    <row r="186" spans="1:6" s="6" customFormat="1" x14ac:dyDescent="0.25">
      <c r="A186" s="22"/>
      <c r="B186" s="22"/>
      <c r="C186" s="22"/>
      <c r="D186" s="22"/>
      <c r="E186" s="22"/>
      <c r="F186" s="22"/>
    </row>
    <row r="187" spans="1:6" s="6" customFormat="1" x14ac:dyDescent="0.25">
      <c r="A187" s="22"/>
      <c r="B187" s="22"/>
      <c r="C187" s="22"/>
      <c r="D187" s="22"/>
      <c r="E187" s="22"/>
      <c r="F187" s="22"/>
    </row>
    <row r="188" spans="1:6" s="6" customFormat="1" x14ac:dyDescent="0.25">
      <c r="A188" s="22"/>
      <c r="B188" s="22"/>
      <c r="C188" s="22"/>
      <c r="D188" s="22"/>
      <c r="E188" s="22"/>
      <c r="F188" s="22"/>
    </row>
    <row r="189" spans="1:6" s="6" customFormat="1" x14ac:dyDescent="0.25">
      <c r="A189" s="22"/>
      <c r="B189" s="22"/>
      <c r="C189" s="22"/>
      <c r="D189" s="22"/>
      <c r="E189" s="22"/>
      <c r="F189" s="22"/>
    </row>
    <row r="190" spans="1:6" s="6" customFormat="1" x14ac:dyDescent="0.25">
      <c r="A190" s="22"/>
      <c r="B190" s="22"/>
      <c r="C190" s="22"/>
      <c r="D190" s="22"/>
      <c r="E190" s="22"/>
      <c r="F190" s="22"/>
    </row>
    <row r="191" spans="1:6" s="6" customFormat="1" x14ac:dyDescent="0.25">
      <c r="A191" s="22"/>
      <c r="B191" s="22"/>
      <c r="C191" s="22"/>
      <c r="D191" s="22"/>
      <c r="E191" s="22"/>
      <c r="F191" s="22"/>
    </row>
    <row r="192" spans="1:6" s="6" customFormat="1" x14ac:dyDescent="0.25">
      <c r="A192" s="22"/>
      <c r="B192" s="22"/>
      <c r="C192" s="22"/>
      <c r="D192" s="22"/>
      <c r="E192" s="22"/>
      <c r="F192" s="22"/>
    </row>
    <row r="193" spans="1:6" s="6" customFormat="1" x14ac:dyDescent="0.25">
      <c r="A193" s="22"/>
      <c r="B193" s="22"/>
      <c r="C193" s="22"/>
      <c r="D193" s="22"/>
      <c r="E193" s="22"/>
      <c r="F193" s="22"/>
    </row>
  </sheetData>
  <customSheetViews>
    <customSheetView guid="{2BEB5C49-967F-44C2-A0E8-A1F65084CB57}" showGridLines="0" topLeftCell="A31">
      <selection activeCell="E33" sqref="E33"/>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9"/>
  <sheetViews>
    <sheetView workbookViewId="0">
      <selection activeCell="B14" sqref="B14"/>
    </sheetView>
  </sheetViews>
  <sheetFormatPr defaultRowHeight="15" x14ac:dyDescent="0.25"/>
  <cols>
    <col min="2" max="2" width="100.42578125" style="5" customWidth="1"/>
  </cols>
  <sheetData>
    <row r="3" spans="2:2" x14ac:dyDescent="0.25">
      <c r="B3" s="4" t="s">
        <v>251</v>
      </c>
    </row>
    <row r="4" spans="2:2" ht="60" x14ac:dyDescent="0.25">
      <c r="B4" s="4" t="s">
        <v>252</v>
      </c>
    </row>
    <row r="5" spans="2:2" ht="105" x14ac:dyDescent="0.25">
      <c r="B5" s="4" t="s">
        <v>253</v>
      </c>
    </row>
    <row r="6" spans="2:2" ht="120" x14ac:dyDescent="0.25">
      <c r="B6" s="4" t="s">
        <v>254</v>
      </c>
    </row>
    <row r="8" spans="2:2" x14ac:dyDescent="0.25">
      <c r="B8" s="4" t="s">
        <v>255</v>
      </c>
    </row>
    <row r="9" spans="2:2" ht="30" x14ac:dyDescent="0.25">
      <c r="B9" s="5" t="s">
        <v>256</v>
      </c>
    </row>
  </sheetData>
  <customSheetViews>
    <customSheetView guid="{2BEB5C49-967F-44C2-A0E8-A1F65084CB57}">
      <selection activeCell="B14" sqref="B14"/>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PBB Results</vt:lpstr>
      <vt:lpstr>Town Hall Themes</vt:lpstr>
      <vt:lpstr>ARPA Guidelines</vt:lpstr>
      <vt:lpstr>Complexity_Urgency</vt:lpstr>
      <vt:lpstr>Community submissions</vt:lpstr>
      <vt:lpstr>Scoring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L. Fleury</dc:creator>
  <cp:lastModifiedBy>Ted E. Dearing</cp:lastModifiedBy>
  <dcterms:created xsi:type="dcterms:W3CDTF">2021-12-03T17:13:31Z</dcterms:created>
  <dcterms:modified xsi:type="dcterms:W3CDTF">2022-01-31T19:43:24Z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